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KI (X1)" sheetId="1" r:id="rId4"/>
    <sheet state="visible" name="Ukuran Perusahaan (X2)" sheetId="2" r:id="rId5"/>
    <sheet state="visible" name="FD (X3)" sheetId="3" r:id="rId6"/>
    <sheet state="visible" name="Kinerja Keuangan" sheetId="4" r:id="rId7"/>
    <sheet state="visible" name="Hasil Variabel" sheetId="5" r:id="rId8"/>
  </sheets>
  <definedNames/>
  <calcPr/>
</workbook>
</file>

<file path=xl/sharedStrings.xml><?xml version="1.0" encoding="utf-8"?>
<sst xmlns="http://schemas.openxmlformats.org/spreadsheetml/2006/main" count="86" uniqueCount="35">
  <si>
    <t>No</t>
  </si>
  <si>
    <t>Nama Perusahaan</t>
  </si>
  <si>
    <t>Tahun</t>
  </si>
  <si>
    <t>Jml Anggota DKI</t>
  </si>
  <si>
    <t>Jml Seluruh Anggota DK</t>
  </si>
  <si>
    <t>Komisaris Independen</t>
  </si>
  <si>
    <t>1.</t>
  </si>
  <si>
    <t>PT. Panasia Indo Resources Tbk</t>
  </si>
  <si>
    <t>2.</t>
  </si>
  <si>
    <t>PT. Asia Pacific Investama Tbk</t>
  </si>
  <si>
    <t xml:space="preserve"> </t>
  </si>
  <si>
    <t>3.</t>
  </si>
  <si>
    <t>PT. Trisula International Tbk</t>
  </si>
  <si>
    <t xml:space="preserve">4. </t>
  </si>
  <si>
    <t>PT. Trisula Textile Industries Tbk</t>
  </si>
  <si>
    <t>Total aset</t>
  </si>
  <si>
    <t>Ln</t>
  </si>
  <si>
    <t>Aktiva lancar</t>
  </si>
  <si>
    <t>Hutang Lancar</t>
  </si>
  <si>
    <t>Modal Kerja</t>
  </si>
  <si>
    <t>Total Aset</t>
  </si>
  <si>
    <t>X1</t>
  </si>
  <si>
    <t>Laba Ditahan</t>
  </si>
  <si>
    <t>X2</t>
  </si>
  <si>
    <t xml:space="preserve">Laba Sebelum Pajak </t>
  </si>
  <si>
    <t>X3</t>
  </si>
  <si>
    <t>Nilai Pasar Saham</t>
  </si>
  <si>
    <t>Total Hutang</t>
  </si>
  <si>
    <t>X4</t>
  </si>
  <si>
    <t>Penjualan</t>
  </si>
  <si>
    <t>X5</t>
  </si>
  <si>
    <t>Z Score</t>
  </si>
  <si>
    <t>Laba Bersih</t>
  </si>
  <si>
    <t>ROA</t>
  </si>
  <si>
    <t>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</si>
</sst>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0.000"/>
    <numFmt numFmtId="165" formatCode="#,##0.000"/>
    <numFmt numFmtId="166" formatCode="#,##0.0000"/>
    <numFmt numFmtId="167" formatCode="0.0000"/>
    <numFmt numFmtId="168" formatCode="0.000000"/>
  </numFmts>
  <fonts count="3">
    <font>
      <sz val="10.0"/>
      <color rgb="FF000000"/>
      <name val="Arial"/>
      <scheme val="minor"/>
    </font>
    <font>
      <color theme="1"/>
      <name val="Arial"/>
      <scheme val="minor"/>
    </font>
    <font/>
  </fonts>
  <fills count="13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  <fill>
      <patternFill patternType="solid">
        <fgColor rgb="FFFFF2CC"/>
        <bgColor rgb="FFFFF2CC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  <fill>
      <patternFill patternType="solid">
        <fgColor rgb="FFFFE599"/>
        <bgColor rgb="FFFFE599"/>
      </patternFill>
    </fill>
    <fill>
      <patternFill patternType="solid">
        <fgColor rgb="FFFFFF00"/>
        <bgColor rgb="FFFFFF00"/>
      </patternFill>
    </fill>
    <fill>
      <patternFill patternType="solid">
        <fgColor rgb="FF00FFFF"/>
        <bgColor rgb="FF00FFFF"/>
      </patternFill>
    </fill>
    <fill>
      <patternFill patternType="solid">
        <fgColor rgb="FFFFD966"/>
        <bgColor rgb="FFFFD966"/>
      </patternFill>
    </fill>
    <fill>
      <patternFill patternType="solid">
        <fgColor rgb="FFF4CCCC"/>
        <bgColor rgb="FFF4CCCC"/>
      </patternFill>
    </fill>
    <fill>
      <patternFill patternType="solid">
        <fgColor rgb="FFB4A7D6"/>
        <bgColor rgb="FFB4A7D6"/>
      </patternFill>
    </fill>
    <fill>
      <patternFill patternType="solid">
        <fgColor rgb="FF6D9EEB"/>
        <bgColor rgb="FF6D9EEB"/>
      </patternFill>
    </fill>
  </fills>
  <borders count="14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0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/>
    </xf>
    <xf borderId="2" fillId="0" fontId="1" numFmtId="0" xfId="0" applyAlignment="1" applyBorder="1" applyFont="1">
      <alignment horizontal="center" readingOrder="0" vertical="center"/>
    </xf>
    <xf borderId="3" fillId="0" fontId="1" numFmtId="0" xfId="0" applyAlignment="1" applyBorder="1" applyFont="1">
      <alignment horizontal="center" readingOrder="0" vertical="center"/>
    </xf>
    <xf borderId="0" fillId="0" fontId="1" numFmtId="0" xfId="0" applyAlignment="1" applyFont="1">
      <alignment horizontal="center" readingOrder="0"/>
    </xf>
    <xf borderId="3" fillId="0" fontId="1" numFmtId="0" xfId="0" applyAlignment="1" applyBorder="1" applyFont="1">
      <alignment horizontal="center" readingOrder="0"/>
    </xf>
    <xf borderId="3" fillId="0" fontId="1" numFmtId="164" xfId="0" applyAlignment="1" applyBorder="1" applyFont="1" applyNumberFormat="1">
      <alignment horizontal="center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 horizontal="center" readingOrder="0"/>
    </xf>
    <xf borderId="3" fillId="0" fontId="1" numFmtId="0" xfId="0" applyAlignment="1" applyBorder="1" applyFont="1">
      <alignment horizontal="center" readingOrder="0"/>
    </xf>
    <xf borderId="5" fillId="0" fontId="1" numFmtId="164" xfId="0" applyAlignment="1" applyBorder="1" applyFont="1" applyNumberFormat="1">
      <alignment horizontal="center" readingOrder="0"/>
    </xf>
    <xf borderId="6" fillId="0" fontId="1" numFmtId="0" xfId="0" applyAlignment="1" applyBorder="1" applyFont="1">
      <alignment horizontal="center" readingOrder="0" vertical="center"/>
    </xf>
    <xf borderId="7" fillId="0" fontId="1" numFmtId="0" xfId="0" applyAlignment="1" applyBorder="1" applyFont="1">
      <alignment horizontal="center" readingOrder="0"/>
    </xf>
    <xf borderId="3" fillId="0" fontId="1" numFmtId="164" xfId="0" applyAlignment="1" applyBorder="1" applyFont="1" applyNumberFormat="1">
      <alignment horizontal="center"/>
    </xf>
    <xf borderId="2" fillId="0" fontId="1" numFmtId="0" xfId="0" applyAlignment="1" applyBorder="1" applyFont="1">
      <alignment horizontal="center" readingOrder="0"/>
    </xf>
    <xf borderId="0" fillId="0" fontId="1" numFmtId="0" xfId="0" applyAlignment="1" applyFont="1">
      <alignment readingOrder="0"/>
    </xf>
    <xf borderId="8" fillId="0" fontId="2" numFmtId="0" xfId="0" applyBorder="1" applyFont="1"/>
    <xf borderId="8" fillId="0" fontId="1" numFmtId="0" xfId="0" applyAlignment="1" applyBorder="1" applyFont="1">
      <alignment horizontal="center" readingOrder="0"/>
    </xf>
    <xf borderId="5" fillId="0" fontId="1" numFmtId="0" xfId="0" applyAlignment="1" applyBorder="1" applyFont="1">
      <alignment horizontal="center" readingOrder="0"/>
    </xf>
    <xf borderId="9" fillId="0" fontId="1" numFmtId="0" xfId="0" applyAlignment="1" applyBorder="1" applyFont="1">
      <alignment horizontal="center" readingOrder="0"/>
    </xf>
    <xf borderId="5" fillId="0" fontId="1" numFmtId="164" xfId="0" applyAlignment="1" applyBorder="1" applyFont="1" applyNumberFormat="1">
      <alignment horizontal="center"/>
    </xf>
    <xf borderId="7" fillId="0" fontId="1" numFmtId="0" xfId="0" applyAlignment="1" applyBorder="1" applyFont="1">
      <alignment horizontal="center" readingOrder="0" vertical="center"/>
    </xf>
    <xf borderId="10" fillId="0" fontId="1" numFmtId="0" xfId="0" applyAlignment="1" applyBorder="1" applyFont="1">
      <alignment horizontal="center" readingOrder="0"/>
    </xf>
    <xf borderId="7" fillId="0" fontId="1" numFmtId="0" xfId="0" applyAlignment="1" applyBorder="1" applyFont="1">
      <alignment horizontal="center" readingOrder="0"/>
    </xf>
    <xf borderId="7" fillId="0" fontId="1" numFmtId="164" xfId="0" applyAlignment="1" applyBorder="1" applyFont="1" applyNumberFormat="1">
      <alignment horizontal="center"/>
    </xf>
    <xf borderId="5" fillId="0" fontId="2" numFmtId="0" xfId="0" applyBorder="1" applyFont="1"/>
    <xf borderId="11" fillId="3" fontId="1" numFmtId="0" xfId="0" applyAlignment="1" applyBorder="1" applyFill="1" applyFont="1">
      <alignment horizontal="center" readingOrder="0"/>
    </xf>
    <xf borderId="1" fillId="3" fontId="1" numFmtId="0" xfId="0" applyAlignment="1" applyBorder="1" applyFont="1">
      <alignment horizontal="center" readingOrder="0"/>
    </xf>
    <xf borderId="10" fillId="3" fontId="1" numFmtId="0" xfId="0" applyAlignment="1" applyBorder="1" applyFont="1">
      <alignment horizontal="center" readingOrder="0"/>
    </xf>
    <xf borderId="7" fillId="3" fontId="1" numFmtId="0" xfId="0" applyAlignment="1" applyBorder="1" applyFont="1">
      <alignment horizontal="center" readingOrder="0"/>
    </xf>
    <xf borderId="12" fillId="3" fontId="1" numFmtId="0" xfId="0" applyAlignment="1" applyBorder="1" applyFont="1">
      <alignment horizontal="center" readingOrder="0"/>
    </xf>
    <xf borderId="10" fillId="0" fontId="1" numFmtId="3" xfId="0" applyAlignment="1" applyBorder="1" applyFont="1" applyNumberFormat="1">
      <alignment horizontal="left" readingOrder="0"/>
    </xf>
    <xf borderId="3" fillId="0" fontId="1" numFmtId="164" xfId="0" applyAlignment="1" applyBorder="1" applyFont="1" applyNumberFormat="1">
      <alignment horizontal="left"/>
    </xf>
    <xf borderId="0" fillId="0" fontId="1" numFmtId="3" xfId="0" applyAlignment="1" applyFont="1" applyNumberFormat="1">
      <alignment horizontal="left" readingOrder="0"/>
    </xf>
    <xf borderId="3" fillId="0" fontId="1" numFmtId="3" xfId="0" applyAlignment="1" applyBorder="1" applyFont="1" applyNumberFormat="1">
      <alignment horizontal="left" readingOrder="0"/>
    </xf>
    <xf borderId="4" fillId="0" fontId="1" numFmtId="164" xfId="0" applyAlignment="1" applyBorder="1" applyFont="1" applyNumberFormat="1">
      <alignment horizontal="left"/>
    </xf>
    <xf borderId="5" fillId="0" fontId="1" numFmtId="3" xfId="0" applyAlignment="1" applyBorder="1" applyFont="1" applyNumberFormat="1">
      <alignment horizontal="left" readingOrder="0"/>
    </xf>
    <xf borderId="13" fillId="0" fontId="1" numFmtId="164" xfId="0" applyAlignment="1" applyBorder="1" applyFont="1" applyNumberFormat="1">
      <alignment horizontal="left"/>
    </xf>
    <xf borderId="4" fillId="0" fontId="1" numFmtId="3" xfId="0" applyAlignment="1" applyBorder="1" applyFont="1" applyNumberFormat="1">
      <alignment horizontal="left" readingOrder="0"/>
    </xf>
    <xf borderId="5" fillId="0" fontId="1" numFmtId="164" xfId="0" applyAlignment="1" applyBorder="1" applyFont="1" applyNumberFormat="1">
      <alignment horizontal="left"/>
    </xf>
    <xf borderId="1" fillId="4" fontId="1" numFmtId="0" xfId="0" applyAlignment="1" applyBorder="1" applyFill="1" applyFont="1">
      <alignment horizontal="center" readingOrder="0"/>
    </xf>
    <xf borderId="7" fillId="5" fontId="1" numFmtId="0" xfId="0" applyAlignment="1" applyBorder="1" applyFill="1" applyFont="1">
      <alignment horizontal="center" readingOrder="0"/>
    </xf>
    <xf borderId="7" fillId="6" fontId="1" numFmtId="0" xfId="0" applyAlignment="1" applyBorder="1" applyFill="1" applyFont="1">
      <alignment horizontal="center" readingOrder="0"/>
    </xf>
    <xf borderId="7" fillId="7" fontId="1" numFmtId="0" xfId="0" applyAlignment="1" applyBorder="1" applyFill="1" applyFont="1">
      <alignment horizontal="center" readingOrder="0"/>
    </xf>
    <xf borderId="7" fillId="8" fontId="1" numFmtId="0" xfId="0" applyAlignment="1" applyBorder="1" applyFill="1" applyFont="1">
      <alignment horizontal="center" readingOrder="0"/>
    </xf>
    <xf borderId="7" fillId="9" fontId="1" numFmtId="0" xfId="0" applyAlignment="1" applyBorder="1" applyFill="1" applyFont="1">
      <alignment horizontal="center" readingOrder="0"/>
    </xf>
    <xf borderId="7" fillId="10" fontId="1" numFmtId="0" xfId="0" applyAlignment="1" applyBorder="1" applyFill="1" applyFont="1">
      <alignment horizontal="center" readingOrder="0"/>
    </xf>
    <xf borderId="7" fillId="11" fontId="1" numFmtId="0" xfId="0" applyAlignment="1" applyBorder="1" applyFill="1" applyFont="1">
      <alignment horizontal="center" readingOrder="0"/>
    </xf>
    <xf borderId="7" fillId="12" fontId="1" numFmtId="0" xfId="0" applyAlignment="1" applyBorder="1" applyFill="1" applyFont="1">
      <alignment horizontal="center" readingOrder="0"/>
    </xf>
    <xf borderId="10" fillId="0" fontId="1" numFmtId="0" xfId="0" applyAlignment="1" applyBorder="1" applyFont="1">
      <alignment horizontal="center" readingOrder="0" vertical="center"/>
    </xf>
    <xf borderId="2" fillId="0" fontId="1" numFmtId="3" xfId="0" applyAlignment="1" applyBorder="1" applyFont="1" applyNumberFormat="1">
      <alignment horizontal="left"/>
    </xf>
    <xf borderId="2" fillId="0" fontId="1" numFmtId="3" xfId="0" applyAlignment="1" applyBorder="1" applyFont="1" applyNumberFormat="1">
      <alignment horizontal="left" readingOrder="0"/>
    </xf>
    <xf borderId="2" fillId="0" fontId="1" numFmtId="165" xfId="0" applyAlignment="1" applyBorder="1" applyFont="1" applyNumberFormat="1">
      <alignment horizontal="left" readingOrder="0"/>
    </xf>
    <xf borderId="3" fillId="0" fontId="1" numFmtId="165" xfId="0" applyAlignment="1" applyBorder="1" applyFont="1" applyNumberFormat="1">
      <alignment horizontal="left" readingOrder="0"/>
    </xf>
    <xf borderId="7" fillId="0" fontId="1" numFmtId="165" xfId="0" applyAlignment="1" applyBorder="1" applyFont="1" applyNumberFormat="1">
      <alignment horizontal="left" readingOrder="0"/>
    </xf>
    <xf borderId="12" fillId="0" fontId="1" numFmtId="3" xfId="0" applyAlignment="1" applyBorder="1" applyFont="1" applyNumberFormat="1">
      <alignment horizontal="left" readingOrder="0"/>
    </xf>
    <xf borderId="7" fillId="0" fontId="1" numFmtId="3" xfId="0" applyAlignment="1" applyBorder="1" applyFont="1" applyNumberFormat="1">
      <alignment horizontal="left" readingOrder="0"/>
    </xf>
    <xf borderId="7" fillId="0" fontId="1" numFmtId="166" xfId="0" applyAlignment="1" applyBorder="1" applyFont="1" applyNumberFormat="1">
      <alignment horizontal="left"/>
    </xf>
    <xf borderId="7" fillId="0" fontId="1" numFmtId="164" xfId="0" applyAlignment="1" applyBorder="1" applyFont="1" applyNumberFormat="1">
      <alignment horizontal="left"/>
    </xf>
    <xf borderId="3" fillId="0" fontId="1" numFmtId="166" xfId="0" applyAlignment="1" applyBorder="1" applyFont="1" applyNumberFormat="1">
      <alignment horizontal="left"/>
    </xf>
    <xf borderId="0" fillId="0" fontId="1" numFmtId="3" xfId="0" applyAlignment="1" applyFont="1" applyNumberFormat="1">
      <alignment horizontal="left"/>
    </xf>
    <xf borderId="0" fillId="0" fontId="1" numFmtId="165" xfId="0" applyAlignment="1" applyFont="1" applyNumberFormat="1">
      <alignment horizontal="left" readingOrder="0"/>
    </xf>
    <xf borderId="3" fillId="0" fontId="1" numFmtId="167" xfId="0" applyAlignment="1" applyBorder="1" applyFont="1" applyNumberFormat="1">
      <alignment horizontal="left"/>
    </xf>
    <xf borderId="9" fillId="0" fontId="2" numFmtId="0" xfId="0" applyBorder="1" applyFont="1"/>
    <xf borderId="9" fillId="0" fontId="1" numFmtId="3" xfId="0" applyAlignment="1" applyBorder="1" applyFont="1" applyNumberFormat="1">
      <alignment horizontal="left"/>
    </xf>
    <xf borderId="9" fillId="0" fontId="1" numFmtId="3" xfId="0" applyAlignment="1" applyBorder="1" applyFont="1" applyNumberFormat="1">
      <alignment horizontal="left" readingOrder="0"/>
    </xf>
    <xf borderId="5" fillId="0" fontId="1" numFmtId="166" xfId="0" applyAlignment="1" applyBorder="1" applyFont="1" applyNumberFormat="1">
      <alignment horizontal="left"/>
    </xf>
    <xf borderId="5" fillId="0" fontId="1" numFmtId="168" xfId="0" applyAlignment="1" applyBorder="1" applyFont="1" applyNumberFormat="1">
      <alignment horizontal="left"/>
    </xf>
    <xf borderId="6" fillId="0" fontId="1" numFmtId="3" xfId="0" applyAlignment="1" applyBorder="1" applyFont="1" applyNumberFormat="1">
      <alignment horizontal="left" readingOrder="0"/>
    </xf>
    <xf borderId="6" fillId="0" fontId="1" numFmtId="165" xfId="0" applyAlignment="1" applyBorder="1" applyFont="1" applyNumberFormat="1">
      <alignment horizontal="left" readingOrder="0"/>
    </xf>
    <xf borderId="0" fillId="0" fontId="1" numFmtId="164" xfId="0" applyAlignment="1" applyFont="1" applyNumberFormat="1">
      <alignment horizontal="left"/>
    </xf>
    <xf borderId="6" fillId="0" fontId="1" numFmtId="0" xfId="0" applyAlignment="1" applyBorder="1" applyFont="1">
      <alignment horizontal="center" readingOrder="0"/>
    </xf>
    <xf borderId="6" fillId="0" fontId="1" numFmtId="3" xfId="0" applyAlignment="1" applyBorder="1" applyFont="1" applyNumberFormat="1">
      <alignment horizontal="left"/>
    </xf>
    <xf borderId="9" fillId="0" fontId="1" numFmtId="165" xfId="0" applyAlignment="1" applyBorder="1" applyFont="1" applyNumberFormat="1">
      <alignment horizontal="left" readingOrder="0"/>
    </xf>
    <xf borderId="5" fillId="0" fontId="1" numFmtId="165" xfId="0" applyAlignment="1" applyBorder="1" applyFont="1" applyNumberFormat="1">
      <alignment horizontal="left" readingOrder="0"/>
    </xf>
    <xf borderId="9" fillId="0" fontId="1" numFmtId="164" xfId="0" applyAlignment="1" applyBorder="1" applyFont="1" applyNumberFormat="1">
      <alignment horizontal="left"/>
    </xf>
    <xf borderId="0" fillId="0" fontId="1" numFmtId="0" xfId="0" applyAlignment="1" applyFont="1">
      <alignment horizontal="center"/>
    </xf>
    <xf borderId="6" fillId="4" fontId="1" numFmtId="0" xfId="0" applyAlignment="1" applyBorder="1" applyFont="1">
      <alignment horizontal="center" readingOrder="0"/>
    </xf>
    <xf borderId="7" fillId="4" fontId="1" numFmtId="0" xfId="0" applyAlignment="1" applyBorder="1" applyFont="1">
      <alignment horizontal="center" readingOrder="0"/>
    </xf>
    <xf borderId="10" fillId="4" fontId="1" numFmtId="0" xfId="0" applyAlignment="1" applyBorder="1" applyFont="1">
      <alignment horizontal="center" readingOrder="0"/>
    </xf>
    <xf borderId="6" fillId="0" fontId="1" numFmtId="0" xfId="0" applyAlignment="1" applyBorder="1" applyFont="1">
      <alignment horizontal="center" readingOrder="0" vertical="center"/>
    </xf>
    <xf borderId="7" fillId="0" fontId="1" numFmtId="0" xfId="0" applyAlignment="1" applyBorder="1" applyFont="1">
      <alignment horizontal="center" readingOrder="0" vertical="center"/>
    </xf>
    <xf borderId="10" fillId="0" fontId="1" numFmtId="0" xfId="0" applyAlignment="1" applyBorder="1" applyFont="1">
      <alignment horizontal="center" readingOrder="0"/>
    </xf>
    <xf borderId="3" fillId="0" fontId="1" numFmtId="164" xfId="0" applyAlignment="1" applyBorder="1" applyFont="1" applyNumberFormat="1">
      <alignment horizontal="left"/>
    </xf>
    <xf borderId="2" fillId="0" fontId="2" numFmtId="0" xfId="0" applyBorder="1" applyFont="1"/>
    <xf borderId="3" fillId="0" fontId="2" numFmtId="0" xfId="0" applyBorder="1" applyFont="1"/>
    <xf borderId="3" fillId="0" fontId="1" numFmtId="3" xfId="0" applyAlignment="1" applyBorder="1" applyFont="1" applyNumberFormat="1">
      <alignment horizontal="left" readingOrder="0"/>
    </xf>
    <xf borderId="8" fillId="0" fontId="2" numFmtId="0" xfId="0" applyBorder="1" applyFont="1"/>
    <xf borderId="5" fillId="0" fontId="2" numFmtId="0" xfId="0" applyBorder="1" applyFont="1"/>
    <xf borderId="9" fillId="0" fontId="1" numFmtId="0" xfId="0" applyAlignment="1" applyBorder="1" applyFont="1">
      <alignment horizontal="center" readingOrder="0"/>
    </xf>
    <xf borderId="5" fillId="0" fontId="1" numFmtId="3" xfId="0" applyAlignment="1" applyBorder="1" applyFont="1" applyNumberFormat="1">
      <alignment horizontal="left" readingOrder="0"/>
    </xf>
    <xf borderId="9" fillId="0" fontId="1" numFmtId="3" xfId="0" applyAlignment="1" applyBorder="1" applyFont="1" applyNumberFormat="1">
      <alignment horizontal="left" readingOrder="0"/>
    </xf>
    <xf borderId="5" fillId="0" fontId="1" numFmtId="164" xfId="0" applyAlignment="1" applyBorder="1" applyFont="1" applyNumberFormat="1">
      <alignment horizontal="left"/>
    </xf>
    <xf borderId="2" fillId="0" fontId="1" numFmtId="0" xfId="0" applyAlignment="1" applyBorder="1" applyFont="1">
      <alignment horizontal="center" readingOrder="0" vertical="center"/>
    </xf>
    <xf borderId="3" fillId="0" fontId="1" numFmtId="0" xfId="0" applyAlignment="1" applyBorder="1" applyFont="1">
      <alignment horizontal="center" readingOrder="0" vertical="center"/>
    </xf>
    <xf borderId="5" fillId="0" fontId="1" numFmtId="164" xfId="0" applyAlignment="1" applyBorder="1" applyFont="1" applyNumberFormat="1">
      <alignment horizontal="left"/>
    </xf>
    <xf borderId="8" fillId="0" fontId="1" numFmtId="0" xfId="0" applyAlignment="1" applyBorder="1" applyFont="1">
      <alignment horizontal="center" readingOrder="0"/>
    </xf>
    <xf borderId="7" fillId="4" fontId="1" numFmtId="0" xfId="0" applyAlignment="1" applyBorder="1" applyFont="1">
      <alignment horizontal="center" readingOrder="0"/>
    </xf>
    <xf borderId="5" fillId="4" fontId="1" numFmtId="0" xfId="0" applyAlignment="1" applyBorder="1" applyFont="1">
      <alignment horizontal="center" readingOrder="0"/>
    </xf>
    <xf borderId="8" fillId="4" fontId="1" numFmtId="0" xfId="0" applyAlignment="1" applyBorder="1" applyFont="1">
      <alignment horizontal="center" readingOrder="0"/>
    </xf>
    <xf borderId="7" fillId="0" fontId="1" numFmtId="0" xfId="0" applyAlignment="1" applyBorder="1" applyFont="1">
      <alignment horizontal="center" readingOrder="0"/>
    </xf>
    <xf borderId="3" fillId="0" fontId="1" numFmtId="164" xfId="0" applyAlignment="1" applyBorder="1" applyFont="1" applyNumberFormat="1">
      <alignment horizontal="lef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7.0"/>
    <col customWidth="1" min="4" max="4" width="16.13"/>
    <col customWidth="1" min="5" max="5" width="22.88"/>
    <col customWidth="1" min="6" max="6" width="20.6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>
      <c r="A2" s="2" t="s">
        <v>6</v>
      </c>
      <c r="B2" s="3" t="s">
        <v>7</v>
      </c>
      <c r="C2" s="4">
        <v>2016.0</v>
      </c>
      <c r="D2" s="5">
        <v>1.0</v>
      </c>
      <c r="E2" s="4">
        <v>3.0</v>
      </c>
      <c r="F2" s="6">
        <f t="shared" ref="F2:F37" si="1">D2/E2</f>
        <v>0.3333333333</v>
      </c>
    </row>
    <row r="3">
      <c r="A3" s="7"/>
      <c r="B3" s="8"/>
      <c r="C3" s="4">
        <v>2017.0</v>
      </c>
      <c r="D3" s="5">
        <v>1.0</v>
      </c>
      <c r="E3" s="4">
        <v>3.0</v>
      </c>
      <c r="F3" s="6">
        <f t="shared" si="1"/>
        <v>0.3333333333</v>
      </c>
    </row>
    <row r="4">
      <c r="A4" s="7"/>
      <c r="B4" s="8"/>
      <c r="C4" s="4">
        <v>2018.0</v>
      </c>
      <c r="D4" s="5">
        <v>1.0</v>
      </c>
      <c r="E4" s="4">
        <v>3.0</v>
      </c>
      <c r="F4" s="6">
        <f t="shared" si="1"/>
        <v>0.3333333333</v>
      </c>
    </row>
    <row r="5">
      <c r="A5" s="7"/>
      <c r="B5" s="8"/>
      <c r="C5" s="4">
        <v>2019.0</v>
      </c>
      <c r="D5" s="5">
        <v>1.0</v>
      </c>
      <c r="E5" s="4">
        <v>3.0</v>
      </c>
      <c r="F5" s="6">
        <f t="shared" si="1"/>
        <v>0.3333333333</v>
      </c>
    </row>
    <row r="6">
      <c r="A6" s="7"/>
      <c r="B6" s="8"/>
      <c r="C6" s="4">
        <v>2020.0</v>
      </c>
      <c r="D6" s="5">
        <v>1.0</v>
      </c>
      <c r="E6" s="4">
        <v>3.0</v>
      </c>
      <c r="F6" s="6">
        <f t="shared" si="1"/>
        <v>0.3333333333</v>
      </c>
    </row>
    <row r="7">
      <c r="A7" s="7"/>
      <c r="B7" s="8"/>
      <c r="C7" s="4">
        <v>2021.0</v>
      </c>
      <c r="D7" s="5">
        <v>1.0</v>
      </c>
      <c r="E7" s="4">
        <v>3.0</v>
      </c>
      <c r="F7" s="6">
        <f t="shared" si="1"/>
        <v>0.3333333333</v>
      </c>
    </row>
    <row r="8">
      <c r="A8" s="7"/>
      <c r="B8" s="8"/>
      <c r="C8" s="4">
        <v>2022.0</v>
      </c>
      <c r="D8" s="5">
        <v>1.0</v>
      </c>
      <c r="E8" s="4">
        <v>3.0</v>
      </c>
      <c r="F8" s="6">
        <f t="shared" si="1"/>
        <v>0.3333333333</v>
      </c>
    </row>
    <row r="9">
      <c r="A9" s="7"/>
      <c r="B9" s="8"/>
      <c r="C9" s="4">
        <v>2023.0</v>
      </c>
      <c r="D9" s="5">
        <v>1.0</v>
      </c>
      <c r="E9" s="4">
        <v>3.0</v>
      </c>
      <c r="F9" s="6">
        <f t="shared" si="1"/>
        <v>0.3333333333</v>
      </c>
    </row>
    <row r="10">
      <c r="A10" s="7"/>
      <c r="B10" s="8"/>
      <c r="C10" s="9">
        <v>2024.0</v>
      </c>
      <c r="D10" s="10">
        <v>1.0</v>
      </c>
      <c r="E10" s="10">
        <v>3.0</v>
      </c>
      <c r="F10" s="11">
        <f t="shared" si="1"/>
        <v>0.3333333333</v>
      </c>
    </row>
    <row r="11">
      <c r="A11" s="12" t="s">
        <v>8</v>
      </c>
      <c r="B11" s="12" t="s">
        <v>9</v>
      </c>
      <c r="C11" s="13">
        <v>2016.0</v>
      </c>
      <c r="D11" s="13">
        <v>1.0</v>
      </c>
      <c r="E11" s="13">
        <v>3.0</v>
      </c>
      <c r="F11" s="14">
        <f t="shared" si="1"/>
        <v>0.3333333333</v>
      </c>
    </row>
    <row r="12">
      <c r="A12" s="7"/>
      <c r="B12" s="7"/>
      <c r="C12" s="10">
        <v>2017.0</v>
      </c>
      <c r="D12" s="10">
        <v>1.0</v>
      </c>
      <c r="E12" s="10">
        <v>4.0</v>
      </c>
      <c r="F12" s="14">
        <f t="shared" si="1"/>
        <v>0.25</v>
      </c>
    </row>
    <row r="13">
      <c r="A13" s="7"/>
      <c r="B13" s="7"/>
      <c r="C13" s="10">
        <v>2018.0</v>
      </c>
      <c r="D13" s="10">
        <v>1.0</v>
      </c>
      <c r="E13" s="10">
        <v>3.0</v>
      </c>
      <c r="F13" s="14">
        <f t="shared" si="1"/>
        <v>0.3333333333</v>
      </c>
    </row>
    <row r="14">
      <c r="A14" s="7"/>
      <c r="B14" s="7"/>
      <c r="C14" s="15">
        <v>2019.0</v>
      </c>
      <c r="D14" s="5">
        <v>1.0</v>
      </c>
      <c r="E14" s="4">
        <v>3.0</v>
      </c>
      <c r="F14" s="14">
        <f t="shared" si="1"/>
        <v>0.3333333333</v>
      </c>
    </row>
    <row r="15">
      <c r="A15" s="7"/>
      <c r="B15" s="7"/>
      <c r="C15" s="15">
        <v>2020.0</v>
      </c>
      <c r="D15" s="5">
        <v>1.0</v>
      </c>
      <c r="E15" s="4">
        <v>3.0</v>
      </c>
      <c r="F15" s="14">
        <f t="shared" si="1"/>
        <v>0.3333333333</v>
      </c>
    </row>
    <row r="16">
      <c r="A16" s="7"/>
      <c r="B16" s="7"/>
      <c r="C16" s="15">
        <v>2021.0</v>
      </c>
      <c r="D16" s="5">
        <v>1.0</v>
      </c>
      <c r="E16" s="4">
        <v>3.0</v>
      </c>
      <c r="F16" s="14">
        <f t="shared" si="1"/>
        <v>0.3333333333</v>
      </c>
    </row>
    <row r="17">
      <c r="A17" s="7"/>
      <c r="B17" s="7"/>
      <c r="C17" s="15">
        <v>2022.0</v>
      </c>
      <c r="D17" s="5">
        <v>1.0</v>
      </c>
      <c r="E17" s="4">
        <v>3.0</v>
      </c>
      <c r="F17" s="14">
        <f t="shared" si="1"/>
        <v>0.3333333333</v>
      </c>
    </row>
    <row r="18">
      <c r="A18" s="7"/>
      <c r="B18" s="7"/>
      <c r="C18" s="15">
        <v>2023.0</v>
      </c>
      <c r="D18" s="5">
        <v>1.0</v>
      </c>
      <c r="E18" s="4">
        <v>3.0</v>
      </c>
      <c r="F18" s="14">
        <f t="shared" si="1"/>
        <v>0.3333333333</v>
      </c>
      <c r="H18" s="16" t="s">
        <v>10</v>
      </c>
    </row>
    <row r="19">
      <c r="A19" s="17"/>
      <c r="B19" s="17"/>
      <c r="C19" s="18">
        <v>2024.0</v>
      </c>
      <c r="D19" s="19">
        <v>1.0</v>
      </c>
      <c r="E19" s="20">
        <v>3.0</v>
      </c>
      <c r="F19" s="21">
        <f t="shared" si="1"/>
        <v>0.3333333333</v>
      </c>
    </row>
    <row r="20">
      <c r="A20" s="2" t="s">
        <v>11</v>
      </c>
      <c r="B20" s="3" t="s">
        <v>12</v>
      </c>
      <c r="C20" s="4">
        <v>2016.0</v>
      </c>
      <c r="D20" s="5">
        <v>1.0</v>
      </c>
      <c r="E20" s="4">
        <v>3.0</v>
      </c>
      <c r="F20" s="6">
        <f t="shared" si="1"/>
        <v>0.3333333333</v>
      </c>
    </row>
    <row r="21">
      <c r="A21" s="7"/>
      <c r="B21" s="8"/>
      <c r="C21" s="4">
        <v>2017.0</v>
      </c>
      <c r="D21" s="5">
        <v>1.0</v>
      </c>
      <c r="E21" s="4">
        <v>3.0</v>
      </c>
      <c r="F21" s="6">
        <f t="shared" si="1"/>
        <v>0.3333333333</v>
      </c>
    </row>
    <row r="22">
      <c r="A22" s="7"/>
      <c r="B22" s="8"/>
      <c r="C22" s="4">
        <v>2018.0</v>
      </c>
      <c r="D22" s="5">
        <v>1.0</v>
      </c>
      <c r="E22" s="4">
        <v>3.0</v>
      </c>
      <c r="F22" s="6">
        <f t="shared" si="1"/>
        <v>0.3333333333</v>
      </c>
    </row>
    <row r="23">
      <c r="A23" s="7"/>
      <c r="B23" s="8"/>
      <c r="C23" s="4">
        <v>2019.0</v>
      </c>
      <c r="D23" s="5">
        <v>1.0</v>
      </c>
      <c r="E23" s="4">
        <v>3.0</v>
      </c>
      <c r="F23" s="6">
        <f t="shared" si="1"/>
        <v>0.3333333333</v>
      </c>
    </row>
    <row r="24">
      <c r="A24" s="7"/>
      <c r="B24" s="8"/>
      <c r="C24" s="4">
        <v>2020.0</v>
      </c>
      <c r="D24" s="5">
        <v>1.0</v>
      </c>
      <c r="E24" s="4">
        <v>3.0</v>
      </c>
      <c r="F24" s="6">
        <f t="shared" si="1"/>
        <v>0.3333333333</v>
      </c>
    </row>
    <row r="25">
      <c r="A25" s="7"/>
      <c r="B25" s="8"/>
      <c r="C25" s="4">
        <v>2021.0</v>
      </c>
      <c r="D25" s="5">
        <v>1.0</v>
      </c>
      <c r="E25" s="4">
        <v>3.0</v>
      </c>
      <c r="F25" s="6">
        <f t="shared" si="1"/>
        <v>0.3333333333</v>
      </c>
    </row>
    <row r="26">
      <c r="A26" s="7"/>
      <c r="B26" s="8"/>
      <c r="C26" s="4">
        <v>2022.0</v>
      </c>
      <c r="D26" s="5">
        <v>1.0</v>
      </c>
      <c r="E26" s="4">
        <v>3.0</v>
      </c>
      <c r="F26" s="6">
        <f t="shared" si="1"/>
        <v>0.3333333333</v>
      </c>
    </row>
    <row r="27">
      <c r="A27" s="7"/>
      <c r="B27" s="8"/>
      <c r="C27" s="4">
        <v>2023.0</v>
      </c>
      <c r="D27" s="5">
        <v>1.0</v>
      </c>
      <c r="E27" s="4">
        <v>2.0</v>
      </c>
      <c r="F27" s="6">
        <f t="shared" si="1"/>
        <v>0.5</v>
      </c>
    </row>
    <row r="28">
      <c r="A28" s="7"/>
      <c r="B28" s="8"/>
      <c r="C28" s="4">
        <v>2024.0</v>
      </c>
      <c r="D28" s="5">
        <v>1.0</v>
      </c>
      <c r="E28" s="4">
        <v>2.0</v>
      </c>
      <c r="F28" s="6">
        <f t="shared" si="1"/>
        <v>0.5</v>
      </c>
    </row>
    <row r="29">
      <c r="A29" s="12" t="s">
        <v>13</v>
      </c>
      <c r="B29" s="22" t="s">
        <v>14</v>
      </c>
      <c r="C29" s="23">
        <v>2016.0</v>
      </c>
      <c r="D29" s="24">
        <v>1.0</v>
      </c>
      <c r="E29" s="23">
        <v>3.0</v>
      </c>
      <c r="F29" s="25">
        <f t="shared" si="1"/>
        <v>0.3333333333</v>
      </c>
    </row>
    <row r="30">
      <c r="A30" s="7"/>
      <c r="B30" s="8"/>
      <c r="C30" s="4">
        <v>2017.0</v>
      </c>
      <c r="D30" s="5">
        <v>1.0</v>
      </c>
      <c r="E30" s="4">
        <v>3.0</v>
      </c>
      <c r="F30" s="14">
        <f t="shared" si="1"/>
        <v>0.3333333333</v>
      </c>
    </row>
    <row r="31">
      <c r="A31" s="7"/>
      <c r="B31" s="8"/>
      <c r="C31" s="4">
        <v>2018.0</v>
      </c>
      <c r="D31" s="5">
        <v>1.0</v>
      </c>
      <c r="E31" s="4">
        <v>2.0</v>
      </c>
      <c r="F31" s="14">
        <f t="shared" si="1"/>
        <v>0.5</v>
      </c>
    </row>
    <row r="32">
      <c r="A32" s="7"/>
      <c r="B32" s="8"/>
      <c r="C32" s="4">
        <v>2019.0</v>
      </c>
      <c r="D32" s="5">
        <v>1.0</v>
      </c>
      <c r="E32" s="4">
        <v>2.0</v>
      </c>
      <c r="F32" s="14">
        <f t="shared" si="1"/>
        <v>0.5</v>
      </c>
    </row>
    <row r="33">
      <c r="A33" s="7"/>
      <c r="B33" s="8"/>
      <c r="C33" s="4">
        <v>2020.0</v>
      </c>
      <c r="D33" s="5">
        <v>1.0</v>
      </c>
      <c r="E33" s="4">
        <v>2.0</v>
      </c>
      <c r="F33" s="14">
        <f t="shared" si="1"/>
        <v>0.5</v>
      </c>
    </row>
    <row r="34">
      <c r="A34" s="7"/>
      <c r="B34" s="8"/>
      <c r="C34" s="4">
        <v>2021.0</v>
      </c>
      <c r="D34" s="5">
        <v>1.0</v>
      </c>
      <c r="E34" s="4">
        <v>2.0</v>
      </c>
      <c r="F34" s="14">
        <f t="shared" si="1"/>
        <v>0.5</v>
      </c>
    </row>
    <row r="35">
      <c r="A35" s="7"/>
      <c r="B35" s="8"/>
      <c r="C35" s="4">
        <v>2022.0</v>
      </c>
      <c r="D35" s="5">
        <v>1.0</v>
      </c>
      <c r="E35" s="4">
        <v>2.0</v>
      </c>
      <c r="F35" s="14">
        <f t="shared" si="1"/>
        <v>0.5</v>
      </c>
    </row>
    <row r="36">
      <c r="A36" s="7"/>
      <c r="B36" s="8"/>
      <c r="C36" s="4">
        <v>2023.0</v>
      </c>
      <c r="D36" s="5">
        <v>1.0</v>
      </c>
      <c r="E36" s="4">
        <v>2.0</v>
      </c>
      <c r="F36" s="14">
        <f t="shared" si="1"/>
        <v>0.5</v>
      </c>
    </row>
    <row r="37">
      <c r="A37" s="17"/>
      <c r="B37" s="26"/>
      <c r="C37" s="20">
        <v>2024.0</v>
      </c>
      <c r="D37" s="19">
        <v>1.0</v>
      </c>
      <c r="E37" s="20">
        <v>2.0</v>
      </c>
      <c r="F37" s="21">
        <f t="shared" si="1"/>
        <v>0.5</v>
      </c>
    </row>
  </sheetData>
  <mergeCells count="8">
    <mergeCell ref="A2:A10"/>
    <mergeCell ref="B2:B10"/>
    <mergeCell ref="A11:A19"/>
    <mergeCell ref="B11:B19"/>
    <mergeCell ref="A20:A28"/>
    <mergeCell ref="B20:B28"/>
    <mergeCell ref="A29:A37"/>
    <mergeCell ref="B29:B37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5.75"/>
    <col customWidth="1" min="4" max="4" width="16.5"/>
    <col customWidth="1" min="5" max="5" width="8.63"/>
  </cols>
  <sheetData>
    <row r="1">
      <c r="A1" s="27" t="s">
        <v>0</v>
      </c>
      <c r="B1" s="28" t="s">
        <v>1</v>
      </c>
      <c r="C1" s="29" t="s">
        <v>2</v>
      </c>
      <c r="D1" s="30" t="s">
        <v>15</v>
      </c>
      <c r="E1" s="31" t="s">
        <v>16</v>
      </c>
    </row>
    <row r="2">
      <c r="A2" s="12" t="s">
        <v>6</v>
      </c>
      <c r="B2" s="12" t="s">
        <v>7</v>
      </c>
      <c r="C2" s="13">
        <v>2016.0</v>
      </c>
      <c r="D2" s="32">
        <v>5.82043492E8</v>
      </c>
      <c r="E2" s="33">
        <f t="shared" ref="E2:E37" si="1">LN(D2)</f>
        <v>20.18205573</v>
      </c>
    </row>
    <row r="3">
      <c r="A3" s="7"/>
      <c r="B3" s="7"/>
      <c r="C3" s="10">
        <v>2017.0</v>
      </c>
      <c r="D3" s="34">
        <v>2.47829628E8</v>
      </c>
      <c r="E3" s="33">
        <f t="shared" si="1"/>
        <v>19.32825208</v>
      </c>
    </row>
    <row r="4">
      <c r="A4" s="7"/>
      <c r="B4" s="7"/>
      <c r="C4" s="10">
        <v>2018.0</v>
      </c>
      <c r="D4" s="34">
        <v>5.86940667E8</v>
      </c>
      <c r="E4" s="33">
        <f t="shared" si="1"/>
        <v>20.19043429</v>
      </c>
    </row>
    <row r="5">
      <c r="A5" s="7"/>
      <c r="B5" s="7"/>
      <c r="C5" s="15">
        <v>2019.0</v>
      </c>
      <c r="D5" s="35">
        <v>4.23791061E8</v>
      </c>
      <c r="E5" s="36">
        <f t="shared" si="1"/>
        <v>19.86475111</v>
      </c>
    </row>
    <row r="6">
      <c r="A6" s="7"/>
      <c r="B6" s="7"/>
      <c r="C6" s="15">
        <v>2020.0</v>
      </c>
      <c r="D6" s="35">
        <v>3.84116199E8</v>
      </c>
      <c r="E6" s="36">
        <f t="shared" si="1"/>
        <v>19.76645567</v>
      </c>
    </row>
    <row r="7">
      <c r="A7" s="7"/>
      <c r="B7" s="7"/>
      <c r="C7" s="15">
        <v>2021.0</v>
      </c>
      <c r="D7" s="35">
        <v>3.46377425E8</v>
      </c>
      <c r="E7" s="36">
        <f t="shared" si="1"/>
        <v>19.66303956</v>
      </c>
    </row>
    <row r="8">
      <c r="A8" s="7"/>
      <c r="B8" s="7"/>
      <c r="C8" s="15">
        <v>2022.0</v>
      </c>
      <c r="D8" s="35">
        <v>2.65693432E8</v>
      </c>
      <c r="E8" s="36">
        <f t="shared" si="1"/>
        <v>19.39785369</v>
      </c>
    </row>
    <row r="9">
      <c r="A9" s="7"/>
      <c r="B9" s="7"/>
      <c r="C9" s="15">
        <v>2023.0</v>
      </c>
      <c r="D9" s="35">
        <v>2.39221696E8</v>
      </c>
      <c r="E9" s="36">
        <f t="shared" si="1"/>
        <v>19.29290128</v>
      </c>
    </row>
    <row r="10">
      <c r="A10" s="17"/>
      <c r="B10" s="17"/>
      <c r="C10" s="18">
        <v>2024.0</v>
      </c>
      <c r="D10" s="37">
        <v>2.39221696E8</v>
      </c>
      <c r="E10" s="38">
        <f t="shared" si="1"/>
        <v>19.29290128</v>
      </c>
    </row>
    <row r="11">
      <c r="A11" s="2" t="s">
        <v>8</v>
      </c>
      <c r="B11" s="3" t="s">
        <v>9</v>
      </c>
      <c r="C11" s="13">
        <v>2016.0</v>
      </c>
      <c r="D11" s="39">
        <v>1619757.0</v>
      </c>
      <c r="E11" s="33">
        <f t="shared" si="1"/>
        <v>14.2977867</v>
      </c>
    </row>
    <row r="12">
      <c r="A12" s="7"/>
      <c r="B12" s="8"/>
      <c r="C12" s="10">
        <v>2017.0</v>
      </c>
      <c r="D12" s="39">
        <v>3458737.0</v>
      </c>
      <c r="E12" s="33">
        <f t="shared" si="1"/>
        <v>15.05641405</v>
      </c>
    </row>
    <row r="13">
      <c r="A13" s="7"/>
      <c r="B13" s="8"/>
      <c r="C13" s="10">
        <v>2018.0</v>
      </c>
      <c r="D13" s="39">
        <v>3747570.0</v>
      </c>
      <c r="E13" s="33">
        <f t="shared" si="1"/>
        <v>15.13661819</v>
      </c>
    </row>
    <row r="14">
      <c r="A14" s="7"/>
      <c r="B14" s="8"/>
      <c r="C14" s="4">
        <v>2019.0</v>
      </c>
      <c r="D14" s="35">
        <v>3686259.0</v>
      </c>
      <c r="E14" s="33">
        <f t="shared" si="1"/>
        <v>15.12012268</v>
      </c>
    </row>
    <row r="15">
      <c r="A15" s="7"/>
      <c r="B15" s="8"/>
      <c r="C15" s="4">
        <v>2020.0</v>
      </c>
      <c r="D15" s="35">
        <v>3884567.0</v>
      </c>
      <c r="E15" s="33">
        <f t="shared" si="1"/>
        <v>15.17252208</v>
      </c>
    </row>
    <row r="16">
      <c r="A16" s="7"/>
      <c r="B16" s="8"/>
      <c r="C16" s="4">
        <v>2021.0</v>
      </c>
      <c r="D16" s="35">
        <v>3744934.0</v>
      </c>
      <c r="E16" s="33">
        <f t="shared" si="1"/>
        <v>15.13591455</v>
      </c>
    </row>
    <row r="17">
      <c r="A17" s="7"/>
      <c r="B17" s="8"/>
      <c r="C17" s="4">
        <v>2022.0</v>
      </c>
      <c r="D17" s="35">
        <v>3959904.0</v>
      </c>
      <c r="E17" s="33">
        <f t="shared" si="1"/>
        <v>15.19173034</v>
      </c>
    </row>
    <row r="18">
      <c r="A18" s="7"/>
      <c r="B18" s="8"/>
      <c r="C18" s="4">
        <v>2023.0</v>
      </c>
      <c r="D18" s="35">
        <v>3728500.0</v>
      </c>
      <c r="E18" s="33">
        <f t="shared" si="1"/>
        <v>15.13151657</v>
      </c>
    </row>
    <row r="19" ht="15.0" customHeight="1">
      <c r="A19" s="7"/>
      <c r="B19" s="8"/>
      <c r="C19" s="4">
        <v>2024.0</v>
      </c>
      <c r="D19" s="37">
        <v>3303298.0</v>
      </c>
      <c r="E19" s="40">
        <f t="shared" si="1"/>
        <v>15.01043192</v>
      </c>
    </row>
    <row r="20">
      <c r="A20" s="12" t="s">
        <v>11</v>
      </c>
      <c r="B20" s="12" t="s">
        <v>12</v>
      </c>
      <c r="C20" s="13">
        <v>2016.0</v>
      </c>
      <c r="D20" s="39">
        <v>6.39701164511E11</v>
      </c>
      <c r="E20" s="33">
        <f t="shared" si="1"/>
        <v>27.18426697</v>
      </c>
    </row>
    <row r="21">
      <c r="A21" s="7"/>
      <c r="B21" s="7"/>
      <c r="C21" s="10">
        <v>2017.0</v>
      </c>
      <c r="D21" s="39">
        <v>5.44968319987E11</v>
      </c>
      <c r="E21" s="33">
        <f t="shared" si="1"/>
        <v>27.0239935</v>
      </c>
    </row>
    <row r="22">
      <c r="A22" s="7"/>
      <c r="B22" s="7"/>
      <c r="C22" s="10">
        <v>2018.0</v>
      </c>
      <c r="D22" s="39">
        <v>6.33014281325E11</v>
      </c>
      <c r="E22" s="33">
        <f t="shared" si="1"/>
        <v>27.17375882</v>
      </c>
    </row>
    <row r="23">
      <c r="A23" s="7"/>
      <c r="B23" s="7"/>
      <c r="C23" s="15">
        <v>2019.0</v>
      </c>
      <c r="D23" s="35">
        <v>1.147246311331E12</v>
      </c>
      <c r="E23" s="36">
        <f t="shared" si="1"/>
        <v>27.76838567</v>
      </c>
    </row>
    <row r="24">
      <c r="A24" s="7"/>
      <c r="B24" s="7"/>
      <c r="C24" s="15">
        <v>2020.0</v>
      </c>
      <c r="D24" s="35">
        <v>1.06894070053E12</v>
      </c>
      <c r="E24" s="36">
        <f t="shared" si="1"/>
        <v>27.69768927</v>
      </c>
    </row>
    <row r="25">
      <c r="A25" s="7"/>
      <c r="B25" s="7"/>
      <c r="C25" s="15">
        <v>2021.0</v>
      </c>
      <c r="D25" s="35">
        <v>1.060742742644E12</v>
      </c>
      <c r="E25" s="36">
        <f t="shared" si="1"/>
        <v>27.68999048</v>
      </c>
    </row>
    <row r="26">
      <c r="A26" s="7"/>
      <c r="B26" s="7"/>
      <c r="C26" s="15">
        <v>2022.0</v>
      </c>
      <c r="D26" s="35">
        <v>1.177807599498E12</v>
      </c>
      <c r="E26" s="36">
        <f t="shared" si="1"/>
        <v>27.79467586</v>
      </c>
    </row>
    <row r="27">
      <c r="A27" s="7"/>
      <c r="B27" s="7"/>
      <c r="C27" s="15">
        <v>2023.0</v>
      </c>
      <c r="D27" s="35">
        <v>1.169584274422E12</v>
      </c>
      <c r="E27" s="36">
        <f t="shared" si="1"/>
        <v>27.78766948</v>
      </c>
    </row>
    <row r="28">
      <c r="A28" s="17"/>
      <c r="B28" s="17"/>
      <c r="C28" s="18">
        <v>2024.0</v>
      </c>
      <c r="D28" s="37">
        <v>1.259346518715E12</v>
      </c>
      <c r="E28" s="38">
        <f t="shared" si="1"/>
        <v>27.86161407</v>
      </c>
    </row>
    <row r="29">
      <c r="A29" s="2" t="s">
        <v>13</v>
      </c>
      <c r="B29" s="3" t="s">
        <v>14</v>
      </c>
      <c r="C29" s="9">
        <v>2016.0</v>
      </c>
      <c r="D29" s="39">
        <v>3.87981312196E11</v>
      </c>
      <c r="E29" s="33">
        <f t="shared" si="1"/>
        <v>26.68422301</v>
      </c>
    </row>
    <row r="30">
      <c r="A30" s="7"/>
      <c r="B30" s="8"/>
      <c r="C30" s="9">
        <v>2017.0</v>
      </c>
      <c r="D30" s="39">
        <v>4.65965155745E11</v>
      </c>
      <c r="E30" s="33">
        <f t="shared" si="1"/>
        <v>26.8673767</v>
      </c>
    </row>
    <row r="31">
      <c r="A31" s="7"/>
      <c r="B31" s="8"/>
      <c r="C31" s="9">
        <v>2018.0</v>
      </c>
      <c r="D31" s="39">
        <v>5.14962171773E11</v>
      </c>
      <c r="E31" s="33">
        <f t="shared" si="1"/>
        <v>26.96735928</v>
      </c>
    </row>
    <row r="32">
      <c r="A32" s="7"/>
      <c r="B32" s="8"/>
      <c r="C32" s="4">
        <v>2019.0</v>
      </c>
      <c r="D32" s="35">
        <v>5.90884444113E11</v>
      </c>
      <c r="E32" s="36">
        <f t="shared" si="1"/>
        <v>27.10488631</v>
      </c>
    </row>
    <row r="33">
      <c r="A33" s="7"/>
      <c r="B33" s="8"/>
      <c r="C33" s="4">
        <v>2020.0</v>
      </c>
      <c r="D33" s="35">
        <v>5.54235931111E11</v>
      </c>
      <c r="E33" s="36">
        <f t="shared" si="1"/>
        <v>27.0408563</v>
      </c>
    </row>
    <row r="34">
      <c r="A34" s="7"/>
      <c r="B34" s="8"/>
      <c r="C34" s="4">
        <v>2021.0</v>
      </c>
      <c r="D34" s="35">
        <v>5.24473606697E11</v>
      </c>
      <c r="E34" s="36">
        <f t="shared" si="1"/>
        <v>26.98566094</v>
      </c>
    </row>
    <row r="35">
      <c r="A35" s="7"/>
      <c r="B35" s="8"/>
      <c r="C35" s="4">
        <v>2022.0</v>
      </c>
      <c r="D35" s="35">
        <v>5.25780962665E11</v>
      </c>
      <c r="E35" s="36">
        <f t="shared" si="1"/>
        <v>26.98815054</v>
      </c>
    </row>
    <row r="36">
      <c r="A36" s="7"/>
      <c r="B36" s="8"/>
      <c r="C36" s="4">
        <v>2023.0</v>
      </c>
      <c r="D36" s="35">
        <v>5.30041342956E11</v>
      </c>
      <c r="E36" s="36">
        <f t="shared" si="1"/>
        <v>26.99622085</v>
      </c>
    </row>
    <row r="37">
      <c r="A37" s="17"/>
      <c r="B37" s="26"/>
      <c r="C37" s="20">
        <v>2024.0</v>
      </c>
      <c r="D37" s="37">
        <v>5.83307445777E11</v>
      </c>
      <c r="E37" s="38">
        <f t="shared" si="1"/>
        <v>27.09198024</v>
      </c>
    </row>
  </sheetData>
  <mergeCells count="8">
    <mergeCell ref="A2:A10"/>
    <mergeCell ref="B2:B10"/>
    <mergeCell ref="A11:A19"/>
    <mergeCell ref="B11:B19"/>
    <mergeCell ref="A20:A28"/>
    <mergeCell ref="B20:B28"/>
    <mergeCell ref="A29:A37"/>
    <mergeCell ref="B29:B37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6.63"/>
    <col customWidth="1" min="4" max="4" width="16.38"/>
    <col customWidth="1" min="5" max="5" width="15.63"/>
    <col customWidth="1" min="6" max="6" width="14.63"/>
    <col customWidth="1" min="7" max="7" width="16.38"/>
    <col customWidth="1" min="8" max="8" width="9.38"/>
    <col customWidth="1" min="9" max="9" width="15.25"/>
    <col customWidth="1" min="10" max="10" width="15.63"/>
    <col customWidth="1" min="11" max="11" width="8.88"/>
    <col customWidth="1" min="12" max="12" width="16.38"/>
    <col customWidth="1" min="13" max="13" width="16.13"/>
    <col customWidth="1" min="14" max="14" width="7.88"/>
    <col customWidth="1" min="15" max="15" width="16.25"/>
    <col customWidth="1" min="16" max="16" width="15.25"/>
    <col customWidth="1" min="17" max="17" width="9.38"/>
    <col customWidth="1" min="18" max="18" width="14.88"/>
    <col customWidth="1" min="19" max="19" width="15.88"/>
    <col customWidth="1" min="20" max="20" width="8.25"/>
    <col customWidth="1" min="21" max="21" width="9.63"/>
  </cols>
  <sheetData>
    <row r="1">
      <c r="A1" s="41" t="s">
        <v>0</v>
      </c>
      <c r="B1" s="41" t="s">
        <v>1</v>
      </c>
      <c r="C1" s="42" t="s">
        <v>2</v>
      </c>
      <c r="D1" s="43" t="s">
        <v>17</v>
      </c>
      <c r="E1" s="43" t="s">
        <v>18</v>
      </c>
      <c r="F1" s="44" t="s">
        <v>19</v>
      </c>
      <c r="G1" s="44" t="s">
        <v>20</v>
      </c>
      <c r="H1" s="44" t="s">
        <v>21</v>
      </c>
      <c r="I1" s="45" t="s">
        <v>22</v>
      </c>
      <c r="J1" s="45" t="s">
        <v>15</v>
      </c>
      <c r="K1" s="45" t="s">
        <v>23</v>
      </c>
      <c r="L1" s="46" t="s">
        <v>24</v>
      </c>
      <c r="M1" s="46" t="s">
        <v>20</v>
      </c>
      <c r="N1" s="46" t="s">
        <v>25</v>
      </c>
      <c r="O1" s="47" t="s">
        <v>26</v>
      </c>
      <c r="P1" s="47" t="s">
        <v>27</v>
      </c>
      <c r="Q1" s="47" t="s">
        <v>28</v>
      </c>
      <c r="R1" s="48" t="s">
        <v>29</v>
      </c>
      <c r="S1" s="48" t="s">
        <v>20</v>
      </c>
      <c r="T1" s="48" t="s">
        <v>30</v>
      </c>
      <c r="U1" s="49" t="s">
        <v>31</v>
      </c>
    </row>
    <row r="2">
      <c r="A2" s="22" t="s">
        <v>6</v>
      </c>
      <c r="B2" s="50" t="s">
        <v>7</v>
      </c>
      <c r="C2" s="13">
        <v>2016.0</v>
      </c>
      <c r="D2" s="39">
        <v>5.82043492E8</v>
      </c>
      <c r="E2" s="35">
        <v>8.55007042E8</v>
      </c>
      <c r="F2" s="51">
        <f t="shared" ref="F2:F37" si="1">D2-E2</f>
        <v>-272963550</v>
      </c>
      <c r="G2" s="52">
        <v>5.82043492E8</v>
      </c>
      <c r="H2" s="53">
        <f t="shared" ref="H2:H37" si="2">F2/G2</f>
        <v>-0.4689744903</v>
      </c>
      <c r="I2" s="52">
        <v>-1.105184446E9</v>
      </c>
      <c r="J2" s="52">
        <v>5.82043492E8</v>
      </c>
      <c r="K2" s="54">
        <f t="shared" ref="K2:K37" si="3">I2/J2</f>
        <v>-1.898800453</v>
      </c>
      <c r="L2" s="34">
        <v>-5.07462416E8</v>
      </c>
      <c r="M2" s="52">
        <v>5.82043492E8</v>
      </c>
      <c r="N2" s="55">
        <f t="shared" ref="N2:N37" si="4">L2/M2</f>
        <v>-0.8718633968</v>
      </c>
      <c r="O2" s="56">
        <v>4.743579755E9</v>
      </c>
      <c r="P2" s="57">
        <v>3.56511266E9</v>
      </c>
      <c r="Q2" s="58">
        <f t="shared" ref="Q2:Q37" si="5">O2/P2</f>
        <v>1.330555359</v>
      </c>
      <c r="R2" s="57">
        <v>1.647106585E9</v>
      </c>
      <c r="S2" s="57">
        <v>5.82043492E8</v>
      </c>
      <c r="T2" s="59">
        <f t="shared" ref="T2:T37" si="6">R2/S2</f>
        <v>2.829868571</v>
      </c>
      <c r="U2" s="59">
        <f t="shared" ref="U2:U37" si="7">(1.2*H2)+(1.4*K2)+(3.3*N2)+(0.6*Q2)+(1*T2)</f>
        <v>-2.470037445</v>
      </c>
    </row>
    <row r="3">
      <c r="A3" s="8"/>
      <c r="C3" s="10">
        <v>2017.0</v>
      </c>
      <c r="D3" s="39">
        <v>2.47829628E8</v>
      </c>
      <c r="E3" s="35">
        <v>1.08363025E9</v>
      </c>
      <c r="F3" s="51">
        <f t="shared" si="1"/>
        <v>-835800622</v>
      </c>
      <c r="G3" s="52">
        <v>2.47829628E8</v>
      </c>
      <c r="H3" s="53">
        <f t="shared" si="2"/>
        <v>-3.372480638</v>
      </c>
      <c r="I3" s="52">
        <v>-1.738284583E9</v>
      </c>
      <c r="J3" s="52">
        <v>2.47829628E8</v>
      </c>
      <c r="K3" s="54">
        <f t="shared" si="3"/>
        <v>-7.014030554</v>
      </c>
      <c r="L3" s="34">
        <v>-7.0088453E8</v>
      </c>
      <c r="M3" s="52">
        <v>2.47829628E8</v>
      </c>
      <c r="N3" s="54">
        <f t="shared" si="4"/>
        <v>-2.828090151</v>
      </c>
      <c r="O3" s="39">
        <v>4.035086385E9</v>
      </c>
      <c r="P3" s="35">
        <v>3.701551196E9</v>
      </c>
      <c r="Q3" s="60">
        <f t="shared" si="5"/>
        <v>1.090106869</v>
      </c>
      <c r="R3" s="35">
        <v>1.293363942E9</v>
      </c>
      <c r="S3" s="35">
        <v>2.47829628E8</v>
      </c>
      <c r="T3" s="33">
        <f t="shared" si="6"/>
        <v>5.218762391</v>
      </c>
      <c r="U3" s="33">
        <f t="shared" si="7"/>
        <v>-17.32649053</v>
      </c>
    </row>
    <row r="4">
      <c r="A4" s="8"/>
      <c r="C4" s="10">
        <v>2018.0</v>
      </c>
      <c r="D4" s="39">
        <v>3.7133314E7</v>
      </c>
      <c r="E4" s="35">
        <v>2.35055724E8</v>
      </c>
      <c r="F4" s="51">
        <f t="shared" si="1"/>
        <v>-197922410</v>
      </c>
      <c r="G4" s="52">
        <v>5.86940667E8</v>
      </c>
      <c r="H4" s="53">
        <f t="shared" si="2"/>
        <v>-0.3372102516</v>
      </c>
      <c r="I4" s="52">
        <v>-1.799253287E9</v>
      </c>
      <c r="J4" s="52">
        <v>5.86940667E8</v>
      </c>
      <c r="K4" s="54">
        <f t="shared" si="3"/>
        <v>-3.065477293</v>
      </c>
      <c r="L4" s="34">
        <v>-3.55511627E8</v>
      </c>
      <c r="M4" s="52">
        <v>5.86940667E8</v>
      </c>
      <c r="N4" s="54">
        <f t="shared" si="4"/>
        <v>-0.6057028367</v>
      </c>
      <c r="O4" s="39">
        <v>1.36139442E8</v>
      </c>
      <c r="P4" s="35">
        <v>4.50801225E8</v>
      </c>
      <c r="Q4" s="60">
        <f t="shared" si="5"/>
        <v>0.3019943923</v>
      </c>
      <c r="R4" s="35">
        <v>5.2816392E8</v>
      </c>
      <c r="S4" s="35">
        <v>5.86940667E8</v>
      </c>
      <c r="T4" s="33">
        <f t="shared" si="6"/>
        <v>0.8998591335</v>
      </c>
      <c r="U4" s="33">
        <f t="shared" si="7"/>
        <v>-5.614084104</v>
      </c>
    </row>
    <row r="5">
      <c r="A5" s="8"/>
      <c r="C5" s="5">
        <v>2019.0</v>
      </c>
      <c r="D5" s="34">
        <v>2.1150276E7</v>
      </c>
      <c r="E5" s="35">
        <v>2.45687022E8</v>
      </c>
      <c r="F5" s="61">
        <f t="shared" si="1"/>
        <v>-224536746</v>
      </c>
      <c r="G5" s="35">
        <v>4.23791061E8</v>
      </c>
      <c r="H5" s="62">
        <f t="shared" si="2"/>
        <v>-0.5298288866</v>
      </c>
      <c r="I5" s="35">
        <v>-1.864157853E9</v>
      </c>
      <c r="J5" s="35">
        <v>4.23791061E8</v>
      </c>
      <c r="K5" s="54">
        <f t="shared" si="3"/>
        <v>-4.398766337</v>
      </c>
      <c r="L5" s="34">
        <v>-6.8729926E7</v>
      </c>
      <c r="M5" s="35">
        <v>4.23791061E8</v>
      </c>
      <c r="N5" s="54">
        <f t="shared" si="4"/>
        <v>-0.1621788007</v>
      </c>
      <c r="O5" s="35">
        <v>7.0157076E7</v>
      </c>
      <c r="P5" s="35">
        <v>3.13831656893E11</v>
      </c>
      <c r="Q5" s="60">
        <f t="shared" si="5"/>
        <v>0.000223550029</v>
      </c>
      <c r="R5" s="35">
        <v>8369686.0</v>
      </c>
      <c r="S5" s="35">
        <v>4.23791061E8</v>
      </c>
      <c r="T5" s="33">
        <f t="shared" si="6"/>
        <v>0.01974955767</v>
      </c>
      <c r="U5" s="33">
        <f t="shared" si="7"/>
        <v>-7.30937389</v>
      </c>
    </row>
    <row r="6">
      <c r="A6" s="8"/>
      <c r="C6" s="5">
        <v>2020.0</v>
      </c>
      <c r="D6" s="34">
        <v>2.0737818E7</v>
      </c>
      <c r="E6" s="35">
        <v>2.45260776E8</v>
      </c>
      <c r="F6" s="61">
        <f t="shared" si="1"/>
        <v>-224522958</v>
      </c>
      <c r="G6" s="35">
        <v>3.84116199E8</v>
      </c>
      <c r="H6" s="62">
        <f t="shared" si="2"/>
        <v>-0.584518327</v>
      </c>
      <c r="I6" s="35">
        <v>-1.912614034E9</v>
      </c>
      <c r="J6" s="35">
        <v>3.84116199E8</v>
      </c>
      <c r="K6" s="54">
        <f t="shared" si="3"/>
        <v>-4.979258982</v>
      </c>
      <c r="L6" s="34">
        <v>-5.7882521E7</v>
      </c>
      <c r="M6" s="35">
        <v>3.84116199E8</v>
      </c>
      <c r="N6" s="62">
        <f t="shared" si="4"/>
        <v>-0.1506901327</v>
      </c>
      <c r="O6" s="35">
        <v>2.0985638E7</v>
      </c>
      <c r="P6" s="35">
        <v>3.63130561E8</v>
      </c>
      <c r="Q6" s="60">
        <f t="shared" si="5"/>
        <v>0.05779088916</v>
      </c>
      <c r="R6" s="35">
        <v>1.0600097E7</v>
      </c>
      <c r="S6" s="35">
        <v>3.84116199E8</v>
      </c>
      <c r="T6" s="33">
        <f t="shared" si="6"/>
        <v>0.02759606866</v>
      </c>
      <c r="U6" s="33">
        <f t="shared" si="7"/>
        <v>-8.107391403</v>
      </c>
    </row>
    <row r="7">
      <c r="A7" s="8"/>
      <c r="C7" s="5">
        <v>2021.0</v>
      </c>
      <c r="D7" s="34">
        <v>1.5081244E7</v>
      </c>
      <c r="E7" s="35">
        <v>2.56839206E8</v>
      </c>
      <c r="F7" s="61">
        <f t="shared" si="1"/>
        <v>-241757962</v>
      </c>
      <c r="G7" s="35">
        <v>3.46377425E8</v>
      </c>
      <c r="H7" s="62">
        <f t="shared" si="2"/>
        <v>-0.697961081</v>
      </c>
      <c r="I7" s="35">
        <v>-195346.53</v>
      </c>
      <c r="J7" s="35">
        <v>3.46377425E8</v>
      </c>
      <c r="K7" s="54">
        <f t="shared" si="3"/>
        <v>-0.0005639701548</v>
      </c>
      <c r="L7" s="34">
        <v>-4.4705884E7</v>
      </c>
      <c r="M7" s="35">
        <v>3.46377425E8</v>
      </c>
      <c r="N7" s="62">
        <f t="shared" si="4"/>
        <v>-0.1290669679</v>
      </c>
      <c r="O7" s="35">
        <v>-2.0432302E7</v>
      </c>
      <c r="P7" s="35">
        <v>3.66809727E8</v>
      </c>
      <c r="Q7" s="60">
        <f t="shared" si="5"/>
        <v>-0.05570272677</v>
      </c>
      <c r="R7" s="35">
        <v>1.1764292E7</v>
      </c>
      <c r="S7" s="35">
        <v>3.46377425E8</v>
      </c>
      <c r="T7" s="33">
        <f t="shared" si="6"/>
        <v>0.03396379542</v>
      </c>
      <c r="U7" s="33">
        <f t="shared" si="7"/>
        <v>-1.26372169</v>
      </c>
    </row>
    <row r="8">
      <c r="A8" s="8"/>
      <c r="C8" s="5">
        <v>2022.0</v>
      </c>
      <c r="D8" s="34">
        <v>1.2031229E7</v>
      </c>
      <c r="E8" s="35">
        <v>2.33520736E8</v>
      </c>
      <c r="F8" s="61">
        <f t="shared" si="1"/>
        <v>-221489507</v>
      </c>
      <c r="G8" s="35">
        <v>2.65693432E8</v>
      </c>
      <c r="H8" s="62">
        <f t="shared" si="2"/>
        <v>-0.8336280853</v>
      </c>
      <c r="I8" s="35">
        <v>-2.010460997E9</v>
      </c>
      <c r="J8" s="35">
        <v>2.65693432E8</v>
      </c>
      <c r="K8" s="54">
        <f t="shared" si="3"/>
        <v>-7.566844923</v>
      </c>
      <c r="L8" s="34">
        <v>-7.6410669E7</v>
      </c>
      <c r="M8" s="35">
        <v>2.65693432E8</v>
      </c>
      <c r="N8" s="62">
        <f t="shared" si="4"/>
        <v>-0.2875896044</v>
      </c>
      <c r="O8" s="35">
        <v>-7.7782586E7</v>
      </c>
      <c r="P8" s="35">
        <v>3.43476018E8</v>
      </c>
      <c r="Q8" s="60">
        <f t="shared" si="5"/>
        <v>-0.2264571089</v>
      </c>
      <c r="R8" s="35">
        <v>6005743.0</v>
      </c>
      <c r="S8" s="35">
        <v>2.65693432E8</v>
      </c>
      <c r="T8" s="33">
        <f t="shared" si="6"/>
        <v>0.02260403261</v>
      </c>
      <c r="U8" s="33">
        <f t="shared" si="7"/>
        <v>-12.65625252</v>
      </c>
    </row>
    <row r="9">
      <c r="A9" s="8"/>
      <c r="C9" s="5">
        <v>2023.0</v>
      </c>
      <c r="D9" s="34">
        <v>8890587.0</v>
      </c>
      <c r="E9" s="35">
        <v>2.28564538E8</v>
      </c>
      <c r="F9" s="61">
        <f t="shared" si="1"/>
        <v>-219673951</v>
      </c>
      <c r="G9" s="35">
        <v>2.39221696E8</v>
      </c>
      <c r="H9" s="62">
        <f t="shared" si="2"/>
        <v>-0.9182860697</v>
      </c>
      <c r="I9" s="35">
        <v>-2.025151397E9</v>
      </c>
      <c r="J9" s="35">
        <v>2.39221696E8</v>
      </c>
      <c r="K9" s="54">
        <f t="shared" si="3"/>
        <v>-8.465584146</v>
      </c>
      <c r="L9" s="34">
        <v>-1.7894831E7</v>
      </c>
      <c r="M9" s="35">
        <v>2.39221696E8</v>
      </c>
      <c r="N9" s="62">
        <f t="shared" si="4"/>
        <v>-0.07480438146</v>
      </c>
      <c r="O9" s="35">
        <v>-9.2747219E7</v>
      </c>
      <c r="P9" s="35">
        <v>3.31968915E8</v>
      </c>
      <c r="Q9" s="60">
        <f t="shared" si="5"/>
        <v>-0.2793852521</v>
      </c>
      <c r="R9" s="35">
        <v>27908.0</v>
      </c>
      <c r="S9" s="35">
        <v>2.39221696E8</v>
      </c>
      <c r="T9" s="63">
        <f t="shared" si="6"/>
        <v>0.0001166616593</v>
      </c>
      <c r="U9" s="33">
        <f t="shared" si="7"/>
        <v>-13.36813004</v>
      </c>
    </row>
    <row r="10">
      <c r="A10" s="26"/>
      <c r="B10" s="64"/>
      <c r="C10" s="5">
        <v>2024.0</v>
      </c>
      <c r="D10" s="34">
        <v>4071409.0</v>
      </c>
      <c r="E10" s="35">
        <v>2.32979343E8</v>
      </c>
      <c r="F10" s="65">
        <f t="shared" si="1"/>
        <v>-228907934</v>
      </c>
      <c r="G10" s="37">
        <v>2.39221696E8</v>
      </c>
      <c r="H10" s="62">
        <f t="shared" si="2"/>
        <v>-0.9568861764</v>
      </c>
      <c r="I10" s="35">
        <v>-2.052343409E9</v>
      </c>
      <c r="J10" s="37">
        <v>2.39221696E8</v>
      </c>
      <c r="K10" s="54">
        <f t="shared" si="3"/>
        <v>-8.579252816</v>
      </c>
      <c r="L10" s="66">
        <v>-3.0123254E7</v>
      </c>
      <c r="M10" s="37">
        <v>2.39221696E8</v>
      </c>
      <c r="N10" s="62">
        <f t="shared" si="4"/>
        <v>-0.1259219147</v>
      </c>
      <c r="O10" s="37">
        <v>-1.20713202E8</v>
      </c>
      <c r="P10" s="37">
        <v>3.3459014E8</v>
      </c>
      <c r="Q10" s="67">
        <f t="shared" si="5"/>
        <v>-0.3607793164</v>
      </c>
      <c r="R10" s="37">
        <v>538.0</v>
      </c>
      <c r="S10" s="37">
        <v>2.39221696E8</v>
      </c>
      <c r="T10" s="68">
        <f t="shared" si="6"/>
        <v>0.000002248959894</v>
      </c>
      <c r="U10" s="40">
        <f t="shared" si="7"/>
        <v>-13.79122501</v>
      </c>
    </row>
    <row r="11">
      <c r="A11" s="22" t="s">
        <v>8</v>
      </c>
      <c r="B11" s="50" t="s">
        <v>9</v>
      </c>
      <c r="C11" s="13">
        <v>2016.0</v>
      </c>
      <c r="D11" s="56">
        <v>360309.0</v>
      </c>
      <c r="E11" s="69">
        <v>854929.0</v>
      </c>
      <c r="F11" s="51">
        <f t="shared" si="1"/>
        <v>-494620</v>
      </c>
      <c r="G11" s="52">
        <v>3458737.0</v>
      </c>
      <c r="H11" s="70">
        <f t="shared" si="2"/>
        <v>-0.1430059585</v>
      </c>
      <c r="I11" s="69">
        <v>-1591305.0</v>
      </c>
      <c r="J11" s="52">
        <v>3458737.0</v>
      </c>
      <c r="K11" s="55">
        <f t="shared" si="3"/>
        <v>-0.4600826834</v>
      </c>
      <c r="L11" s="34">
        <v>-397809.0</v>
      </c>
      <c r="M11" s="52">
        <v>3458737.0</v>
      </c>
      <c r="N11" s="55">
        <f t="shared" si="4"/>
        <v>-0.1150156835</v>
      </c>
      <c r="O11" s="39">
        <v>-924973.0</v>
      </c>
      <c r="P11" s="35">
        <v>2544730.0</v>
      </c>
      <c r="Q11" s="60">
        <f t="shared" si="5"/>
        <v>-0.3634857136</v>
      </c>
      <c r="R11" s="35">
        <v>1296753.0</v>
      </c>
      <c r="S11" s="35">
        <v>3458737.0</v>
      </c>
      <c r="T11" s="33">
        <f t="shared" si="6"/>
        <v>0.374920961</v>
      </c>
      <c r="U11" s="33">
        <f t="shared" si="7"/>
        <v>-1.03844513</v>
      </c>
    </row>
    <row r="12">
      <c r="A12" s="8"/>
      <c r="C12" s="10">
        <v>2017.0</v>
      </c>
      <c r="D12" s="39">
        <v>764428.0</v>
      </c>
      <c r="E12" s="52">
        <v>1643507.0</v>
      </c>
      <c r="F12" s="51">
        <f t="shared" si="1"/>
        <v>-879079</v>
      </c>
      <c r="G12" s="52">
        <v>1619757.0</v>
      </c>
      <c r="H12" s="53">
        <f t="shared" si="2"/>
        <v>-0.5427227664</v>
      </c>
      <c r="I12" s="52">
        <v>-1726055.0</v>
      </c>
      <c r="J12" s="52">
        <v>1619757.0</v>
      </c>
      <c r="K12" s="54">
        <f t="shared" si="3"/>
        <v>-1.065625893</v>
      </c>
      <c r="L12" s="34">
        <v>-309809.0</v>
      </c>
      <c r="M12" s="52">
        <v>1619757.0</v>
      </c>
      <c r="N12" s="54">
        <f t="shared" si="4"/>
        <v>-0.1912688138</v>
      </c>
      <c r="O12" s="39">
        <v>349085.0</v>
      </c>
      <c r="P12" s="35">
        <v>3109652.0</v>
      </c>
      <c r="Q12" s="60">
        <f t="shared" si="5"/>
        <v>0.1122585421</v>
      </c>
      <c r="R12" s="35">
        <v>1640409.0</v>
      </c>
      <c r="S12" s="35">
        <v>1619757.0</v>
      </c>
      <c r="T12" s="33">
        <f t="shared" si="6"/>
        <v>1.012750061</v>
      </c>
      <c r="U12" s="33">
        <f t="shared" si="7"/>
        <v>-1.69422547</v>
      </c>
    </row>
    <row r="13">
      <c r="A13" s="8"/>
      <c r="C13" s="10">
        <v>2018.0</v>
      </c>
      <c r="D13" s="39">
        <v>807543.0</v>
      </c>
      <c r="E13" s="52">
        <v>1885089.0</v>
      </c>
      <c r="F13" s="51">
        <f t="shared" si="1"/>
        <v>-1077546</v>
      </c>
      <c r="G13" s="52">
        <v>3747570.0</v>
      </c>
      <c r="H13" s="53">
        <f t="shared" si="2"/>
        <v>-0.2875319207</v>
      </c>
      <c r="I13" s="52">
        <v>-2549481.0</v>
      </c>
      <c r="J13" s="52">
        <v>3747570.0</v>
      </c>
      <c r="K13" s="54">
        <f t="shared" si="3"/>
        <v>-0.680302436</v>
      </c>
      <c r="L13" s="34">
        <v>-192342.0</v>
      </c>
      <c r="M13" s="52">
        <v>3747570.0</v>
      </c>
      <c r="N13" s="54">
        <f t="shared" si="4"/>
        <v>-0.05132445825</v>
      </c>
      <c r="O13" s="39">
        <v>238836.0</v>
      </c>
      <c r="P13" s="35">
        <v>3508734.0</v>
      </c>
      <c r="Q13" s="60">
        <f t="shared" si="5"/>
        <v>0.06806899583</v>
      </c>
      <c r="R13" s="35">
        <v>2327448.0</v>
      </c>
      <c r="S13" s="35">
        <v>3747570.0</v>
      </c>
      <c r="T13" s="33">
        <f t="shared" si="6"/>
        <v>0.6210552438</v>
      </c>
      <c r="U13" s="33">
        <f t="shared" si="7"/>
        <v>-0.8049357861</v>
      </c>
    </row>
    <row r="14">
      <c r="A14" s="8"/>
      <c r="C14" s="5">
        <v>2019.0</v>
      </c>
      <c r="D14" s="34">
        <v>727262.0</v>
      </c>
      <c r="E14" s="35">
        <v>1645796.0</v>
      </c>
      <c r="F14" s="61">
        <f t="shared" si="1"/>
        <v>-918534</v>
      </c>
      <c r="G14" s="35">
        <v>3686259.0</v>
      </c>
      <c r="H14" s="62">
        <f t="shared" si="2"/>
        <v>-0.249177825</v>
      </c>
      <c r="I14" s="35">
        <v>-2791301.0</v>
      </c>
      <c r="J14" s="35">
        <v>3686259.0</v>
      </c>
      <c r="K14" s="54">
        <f t="shared" si="3"/>
        <v>-0.7572178189</v>
      </c>
      <c r="L14" s="34">
        <v>-265931.0</v>
      </c>
      <c r="M14" s="35">
        <v>3686259.0</v>
      </c>
      <c r="N14" s="54">
        <f t="shared" si="4"/>
        <v>-0.07214115991</v>
      </c>
      <c r="O14" s="35">
        <v>311778.0</v>
      </c>
      <c r="P14" s="35">
        <v>3374481.0</v>
      </c>
      <c r="Q14" s="60">
        <f t="shared" si="5"/>
        <v>0.09239287464</v>
      </c>
      <c r="R14" s="35">
        <v>1846733.0</v>
      </c>
      <c r="S14" s="35">
        <v>3686259.0</v>
      </c>
      <c r="T14" s="33">
        <f t="shared" si="6"/>
        <v>0.5009775493</v>
      </c>
      <c r="U14" s="33">
        <f t="shared" si="7"/>
        <v>-1.04077089</v>
      </c>
    </row>
    <row r="15">
      <c r="A15" s="8"/>
      <c r="C15" s="5">
        <v>2020.0</v>
      </c>
      <c r="D15" s="34">
        <v>680147.0</v>
      </c>
      <c r="E15" s="35">
        <v>1787544.0</v>
      </c>
      <c r="F15" s="61">
        <f t="shared" si="1"/>
        <v>-1107397</v>
      </c>
      <c r="G15" s="35">
        <v>3884567.0</v>
      </c>
      <c r="H15" s="62">
        <f t="shared" si="2"/>
        <v>-0.2850760458</v>
      </c>
      <c r="I15" s="35">
        <v>-2917150.0</v>
      </c>
      <c r="J15" s="35">
        <v>3884567.0</v>
      </c>
      <c r="K15" s="54">
        <f t="shared" si="3"/>
        <v>-0.7509588585</v>
      </c>
      <c r="L15" s="34">
        <v>-136212.0</v>
      </c>
      <c r="M15" s="35">
        <v>3884567.0</v>
      </c>
      <c r="N15" s="62">
        <f t="shared" si="4"/>
        <v>-0.035064912</v>
      </c>
      <c r="O15" s="35">
        <v>33694.0</v>
      </c>
      <c r="P15" s="35">
        <v>3850873.0</v>
      </c>
      <c r="Q15" s="60">
        <f t="shared" si="5"/>
        <v>0.008749704288</v>
      </c>
      <c r="R15" s="35">
        <v>1388468.0</v>
      </c>
      <c r="S15" s="35">
        <v>3884567.0</v>
      </c>
      <c r="T15" s="33">
        <f t="shared" si="6"/>
        <v>0.3574318579</v>
      </c>
      <c r="U15" s="33">
        <f t="shared" si="7"/>
        <v>-1.146466186</v>
      </c>
    </row>
    <row r="16">
      <c r="A16" s="8"/>
      <c r="C16" s="5">
        <v>2021.0</v>
      </c>
      <c r="D16" s="34">
        <v>633215.0</v>
      </c>
      <c r="E16" s="35">
        <v>1791885.0</v>
      </c>
      <c r="F16" s="61">
        <f t="shared" si="1"/>
        <v>-1158670</v>
      </c>
      <c r="G16" s="35">
        <v>3744934.0</v>
      </c>
      <c r="H16" s="62">
        <f t="shared" si="2"/>
        <v>-0.3093966409</v>
      </c>
      <c r="I16" s="35">
        <v>-3049523.0</v>
      </c>
      <c r="J16" s="35">
        <v>3744934.0</v>
      </c>
      <c r="K16" s="54">
        <f t="shared" si="3"/>
        <v>-0.8143062067</v>
      </c>
      <c r="L16" s="34">
        <v>-102424.0</v>
      </c>
      <c r="M16" s="35">
        <v>3744934.0</v>
      </c>
      <c r="N16" s="62">
        <f t="shared" si="4"/>
        <v>-0.02735001471</v>
      </c>
      <c r="O16" s="35">
        <v>-128456.0</v>
      </c>
      <c r="P16" s="34">
        <v>3873390.0</v>
      </c>
      <c r="Q16" s="60">
        <f t="shared" si="5"/>
        <v>-0.03316371447</v>
      </c>
      <c r="R16" s="34">
        <v>1702852.0</v>
      </c>
      <c r="S16" s="35">
        <v>3744934.0</v>
      </c>
      <c r="T16" s="71">
        <f t="shared" si="6"/>
        <v>0.4547081471</v>
      </c>
      <c r="U16" s="33">
        <f t="shared" si="7"/>
        <v>-1.166749789</v>
      </c>
    </row>
    <row r="17">
      <c r="A17" s="8"/>
      <c r="C17" s="5">
        <v>2022.0</v>
      </c>
      <c r="D17" s="34">
        <v>723233.0</v>
      </c>
      <c r="E17" s="35">
        <v>1947127.0</v>
      </c>
      <c r="F17" s="61">
        <f t="shared" si="1"/>
        <v>-1223894</v>
      </c>
      <c r="G17" s="35">
        <v>3959904.0</v>
      </c>
      <c r="H17" s="62">
        <f t="shared" si="2"/>
        <v>-0.3090716341</v>
      </c>
      <c r="I17" s="35">
        <v>-3064511.0</v>
      </c>
      <c r="J17" s="35">
        <v>3959904.0</v>
      </c>
      <c r="K17" s="54">
        <f t="shared" si="3"/>
        <v>-0.773885175</v>
      </c>
      <c r="L17" s="34">
        <v>81994.0</v>
      </c>
      <c r="M17" s="35">
        <v>3959904.0</v>
      </c>
      <c r="N17" s="62">
        <f t="shared" si="4"/>
        <v>0.02070605752</v>
      </c>
      <c r="O17" s="35">
        <v>-142992.0</v>
      </c>
      <c r="P17" s="34">
        <v>4102896.0</v>
      </c>
      <c r="Q17" s="60">
        <f t="shared" si="5"/>
        <v>-0.03485148052</v>
      </c>
      <c r="R17" s="34">
        <v>1623730.0</v>
      </c>
      <c r="S17" s="35">
        <v>3959904.0</v>
      </c>
      <c r="T17" s="71">
        <f t="shared" si="6"/>
        <v>0.4100427687</v>
      </c>
      <c r="U17" s="33">
        <f t="shared" si="7"/>
        <v>-0.9968633356</v>
      </c>
    </row>
    <row r="18">
      <c r="A18" s="8"/>
      <c r="C18" s="5">
        <v>2023.0</v>
      </c>
      <c r="D18" s="34">
        <v>725704.0</v>
      </c>
      <c r="E18" s="35">
        <v>2180768.0</v>
      </c>
      <c r="F18" s="61">
        <f t="shared" si="1"/>
        <v>-1455064</v>
      </c>
      <c r="G18" s="35">
        <v>3728500.0</v>
      </c>
      <c r="H18" s="62">
        <f t="shared" si="2"/>
        <v>-0.3902545259</v>
      </c>
      <c r="I18" s="35">
        <v>-3399074.0</v>
      </c>
      <c r="J18" s="35">
        <v>3728500.0</v>
      </c>
      <c r="K18" s="54">
        <f t="shared" si="3"/>
        <v>-0.9116465066</v>
      </c>
      <c r="L18" s="34">
        <v>-291136.0</v>
      </c>
      <c r="M18" s="35">
        <v>3728500.0</v>
      </c>
      <c r="N18" s="62">
        <f t="shared" si="4"/>
        <v>-0.07808394797</v>
      </c>
      <c r="O18" s="35">
        <v>-493547.0</v>
      </c>
      <c r="P18" s="34">
        <v>4222047.0</v>
      </c>
      <c r="Q18" s="60">
        <f t="shared" si="5"/>
        <v>-0.1168975618</v>
      </c>
      <c r="R18" s="34">
        <v>1207058.0</v>
      </c>
      <c r="S18" s="35">
        <v>3728500.0</v>
      </c>
      <c r="T18" s="71">
        <f t="shared" si="6"/>
        <v>0.3237382325</v>
      </c>
      <c r="U18" s="33">
        <f t="shared" si="7"/>
        <v>-1.748687873</v>
      </c>
    </row>
    <row r="19">
      <c r="A19" s="26"/>
      <c r="B19" s="64"/>
      <c r="C19" s="5">
        <v>2024.0</v>
      </c>
      <c r="D19" s="34">
        <v>555724.0</v>
      </c>
      <c r="E19" s="35">
        <v>1958441.0</v>
      </c>
      <c r="F19" s="65">
        <f t="shared" si="1"/>
        <v>-1402717</v>
      </c>
      <c r="G19" s="35">
        <v>3303298.0</v>
      </c>
      <c r="H19" s="62">
        <f t="shared" si="2"/>
        <v>-0.4246413736</v>
      </c>
      <c r="I19" s="35">
        <v>-3465050.0</v>
      </c>
      <c r="J19" s="35">
        <v>3303298.0</v>
      </c>
      <c r="K19" s="54">
        <f t="shared" si="3"/>
        <v>-1.04896682</v>
      </c>
      <c r="L19" s="34">
        <v>26821.0</v>
      </c>
      <c r="M19" s="35">
        <v>3303298.0</v>
      </c>
      <c r="N19" s="62">
        <f t="shared" si="4"/>
        <v>0.008119461217</v>
      </c>
      <c r="O19" s="35">
        <v>-579965.0</v>
      </c>
      <c r="P19" s="34">
        <v>3883263.0</v>
      </c>
      <c r="Q19" s="60">
        <f t="shared" si="5"/>
        <v>-0.1493499153</v>
      </c>
      <c r="R19" s="34">
        <v>1263144.0</v>
      </c>
      <c r="S19" s="35">
        <v>3303298.0</v>
      </c>
      <c r="T19" s="71">
        <f t="shared" si="6"/>
        <v>0.3823887521</v>
      </c>
      <c r="U19" s="33">
        <f t="shared" si="7"/>
        <v>-1.658550172</v>
      </c>
    </row>
    <row r="20">
      <c r="A20" s="22" t="s">
        <v>11</v>
      </c>
      <c r="B20" s="50" t="s">
        <v>12</v>
      </c>
      <c r="C20" s="72">
        <v>2016.0</v>
      </c>
      <c r="D20" s="57">
        <v>4.62578104758E11</v>
      </c>
      <c r="E20" s="57">
        <v>2.81765921952E11</v>
      </c>
      <c r="F20" s="61">
        <f t="shared" si="1"/>
        <v>180812182806</v>
      </c>
      <c r="G20" s="69">
        <v>6.39701164511E11</v>
      </c>
      <c r="H20" s="70">
        <f t="shared" si="2"/>
        <v>0.282651014</v>
      </c>
      <c r="I20" s="69">
        <v>4.8576016907E10</v>
      </c>
      <c r="J20" s="69">
        <v>6.39701164511E11</v>
      </c>
      <c r="K20" s="55">
        <f t="shared" si="3"/>
        <v>0.07593548301</v>
      </c>
      <c r="L20" s="32">
        <v>4.7947291257E10</v>
      </c>
      <c r="M20" s="69">
        <v>6.39701164511E11</v>
      </c>
      <c r="N20" s="55">
        <f t="shared" si="4"/>
        <v>0.07495264026</v>
      </c>
      <c r="O20" s="57">
        <v>3.46627180477E11</v>
      </c>
      <c r="P20" s="57">
        <v>2.93073984034E11</v>
      </c>
      <c r="Q20" s="58">
        <f t="shared" si="5"/>
        <v>1.182729274</v>
      </c>
      <c r="R20" s="57">
        <v>9.0190948924E11</v>
      </c>
      <c r="S20" s="57">
        <v>6.39701164511E11</v>
      </c>
      <c r="T20" s="59">
        <f t="shared" si="6"/>
        <v>1.409891898</v>
      </c>
      <c r="U20" s="59">
        <f t="shared" si="7"/>
        <v>2.812364069</v>
      </c>
    </row>
    <row r="21">
      <c r="A21" s="8"/>
      <c r="C21" s="15">
        <v>2017.0</v>
      </c>
      <c r="D21" s="35">
        <v>3.56846493425E11</v>
      </c>
      <c r="E21" s="35">
        <v>1.85606885071E11</v>
      </c>
      <c r="F21" s="61">
        <f t="shared" si="1"/>
        <v>171239608354</v>
      </c>
      <c r="G21" s="52">
        <v>5.44968319987E11</v>
      </c>
      <c r="H21" s="53">
        <f t="shared" si="2"/>
        <v>0.3142193813</v>
      </c>
      <c r="I21" s="52">
        <v>9.0107791504E10</v>
      </c>
      <c r="J21" s="52">
        <v>5.44968319987E11</v>
      </c>
      <c r="K21" s="54">
        <f t="shared" si="3"/>
        <v>0.1653450085</v>
      </c>
      <c r="L21" s="34">
        <v>2.1833987786E10</v>
      </c>
      <c r="M21" s="52">
        <v>5.44968319987E11</v>
      </c>
      <c r="N21" s="54">
        <f t="shared" si="4"/>
        <v>0.04006469181</v>
      </c>
      <c r="O21" s="35">
        <v>3.56231586783E11</v>
      </c>
      <c r="P21" s="35">
        <v>1.88736733204E11</v>
      </c>
      <c r="Q21" s="60">
        <f t="shared" si="5"/>
        <v>1.88745233</v>
      </c>
      <c r="R21" s="35">
        <v>7.7380695633E11</v>
      </c>
      <c r="S21" s="35">
        <v>5.44968319987E11</v>
      </c>
      <c r="T21" s="33">
        <f t="shared" si="6"/>
        <v>1.419911815</v>
      </c>
      <c r="U21" s="33">
        <f t="shared" si="7"/>
        <v>3.293142965</v>
      </c>
    </row>
    <row r="22">
      <c r="A22" s="8"/>
      <c r="C22" s="15">
        <v>2018.0</v>
      </c>
      <c r="D22" s="35">
        <v>4.39825803141E11</v>
      </c>
      <c r="E22" s="35">
        <v>2.731860119E11</v>
      </c>
      <c r="F22" s="61">
        <f t="shared" si="1"/>
        <v>166639791241</v>
      </c>
      <c r="G22" s="52">
        <v>6.33014281325E11</v>
      </c>
      <c r="H22" s="53">
        <f t="shared" si="2"/>
        <v>0.2632480754</v>
      </c>
      <c r="I22" s="52">
        <v>7.4331611137E10</v>
      </c>
      <c r="J22" s="52">
        <v>6.33014281325E11</v>
      </c>
      <c r="K22" s="54">
        <f t="shared" si="3"/>
        <v>0.1174248565</v>
      </c>
      <c r="L22" s="34">
        <v>2.4305621702E10</v>
      </c>
      <c r="M22" s="52">
        <v>6.33014281325E11</v>
      </c>
      <c r="N22" s="54">
        <f t="shared" si="4"/>
        <v>0.03839664036</v>
      </c>
      <c r="O22" s="35">
        <v>3.56224843978E11</v>
      </c>
      <c r="P22" s="35">
        <v>3.56231586783E11</v>
      </c>
      <c r="Q22" s="60">
        <f t="shared" si="5"/>
        <v>0.9999810718</v>
      </c>
      <c r="R22" s="35">
        <v>8.60682351001E11</v>
      </c>
      <c r="S22" s="35">
        <v>6.33014281325E11</v>
      </c>
      <c r="T22" s="33">
        <f t="shared" si="6"/>
        <v>1.359657083</v>
      </c>
      <c r="U22" s="33">
        <f t="shared" si="7"/>
        <v>2.566647128</v>
      </c>
    </row>
    <row r="23">
      <c r="A23" s="8"/>
      <c r="C23" s="5">
        <v>2019.0</v>
      </c>
      <c r="D23" s="34">
        <v>7.57558426474E11</v>
      </c>
      <c r="E23" s="35">
        <v>4.16684073265E11</v>
      </c>
      <c r="F23" s="61">
        <f t="shared" si="1"/>
        <v>340874353209</v>
      </c>
      <c r="G23" s="35">
        <v>1.147246311331E12</v>
      </c>
      <c r="H23" s="53">
        <f t="shared" si="2"/>
        <v>0.2971239479</v>
      </c>
      <c r="I23" s="35">
        <v>8.4953149676E10</v>
      </c>
      <c r="J23" s="35">
        <v>1.147246311331E12</v>
      </c>
      <c r="K23" s="54">
        <f t="shared" si="3"/>
        <v>0.07404961675</v>
      </c>
      <c r="L23" s="34">
        <v>6.3948501122E10</v>
      </c>
      <c r="M23" s="35">
        <v>1.147246311331E12</v>
      </c>
      <c r="N23" s="54">
        <f t="shared" si="4"/>
        <v>0.05574086444</v>
      </c>
      <c r="O23" s="35">
        <v>6.6061365058E11</v>
      </c>
      <c r="P23" s="35">
        <v>4.86632660751E11</v>
      </c>
      <c r="Q23" s="60">
        <f t="shared" si="5"/>
        <v>1.357520166</v>
      </c>
      <c r="R23" s="35">
        <v>1.478735205373E12</v>
      </c>
      <c r="S23" s="35">
        <v>1.147246311331E12</v>
      </c>
      <c r="T23" s="33">
        <f t="shared" si="6"/>
        <v>1.28894309</v>
      </c>
      <c r="U23" s="33">
        <f t="shared" si="7"/>
        <v>2.747618243</v>
      </c>
    </row>
    <row r="24">
      <c r="A24" s="8"/>
      <c r="C24" s="5">
        <v>2020.0</v>
      </c>
      <c r="D24" s="34">
        <v>6.84007219503E11</v>
      </c>
      <c r="E24" s="35">
        <v>3.62127923921E11</v>
      </c>
      <c r="F24" s="61">
        <f t="shared" si="1"/>
        <v>321879295582</v>
      </c>
      <c r="G24" s="35">
        <v>1.06894070053E12</v>
      </c>
      <c r="H24" s="62">
        <f t="shared" si="2"/>
        <v>0.3011198801</v>
      </c>
      <c r="I24" s="35">
        <v>7.1349204475E10</v>
      </c>
      <c r="J24" s="35">
        <v>1.06894070053E12</v>
      </c>
      <c r="K24" s="54">
        <f t="shared" si="3"/>
        <v>0.06674757958</v>
      </c>
      <c r="L24" s="34">
        <v>1.1884360558E10</v>
      </c>
      <c r="M24" s="35">
        <v>1.06894070053E12</v>
      </c>
      <c r="N24" s="62">
        <f t="shared" si="4"/>
        <v>0.01111788573</v>
      </c>
      <c r="O24" s="35">
        <v>6.4469650942E11</v>
      </c>
      <c r="P24" s="34">
        <v>4.2424419111E11</v>
      </c>
      <c r="Q24" s="60">
        <f t="shared" si="5"/>
        <v>1.519635443</v>
      </c>
      <c r="R24" s="34">
        <v>1.141269765789E12</v>
      </c>
      <c r="S24" s="35">
        <v>1.06894070053E12</v>
      </c>
      <c r="T24" s="71">
        <f t="shared" si="6"/>
        <v>1.067664245</v>
      </c>
      <c r="U24" s="33">
        <f t="shared" si="7"/>
        <v>2.470925001</v>
      </c>
    </row>
    <row r="25">
      <c r="A25" s="8"/>
      <c r="C25" s="5">
        <v>2021.0</v>
      </c>
      <c r="D25" s="34">
        <v>7.07056882252E11</v>
      </c>
      <c r="E25" s="35">
        <v>3.44961850615E11</v>
      </c>
      <c r="F25" s="61">
        <f t="shared" si="1"/>
        <v>362095031637</v>
      </c>
      <c r="G25" s="35">
        <v>1.060742742644E12</v>
      </c>
      <c r="H25" s="62">
        <f t="shared" si="2"/>
        <v>0.3413598954</v>
      </c>
      <c r="I25" s="35">
        <v>7.4880113822E10</v>
      </c>
      <c r="J25" s="35">
        <v>1.060742742644E12</v>
      </c>
      <c r="K25" s="54">
        <f t="shared" si="3"/>
        <v>0.07059215285</v>
      </c>
      <c r="L25" s="34">
        <v>3.3542940532E10</v>
      </c>
      <c r="M25" s="35">
        <v>1.060742742644E12</v>
      </c>
      <c r="N25" s="62">
        <f t="shared" si="4"/>
        <v>0.03162212588</v>
      </c>
      <c r="O25" s="35">
        <v>6.58639967153E11</v>
      </c>
      <c r="P25" s="34">
        <v>4.02102775491E11</v>
      </c>
      <c r="Q25" s="60">
        <f t="shared" si="5"/>
        <v>1.637989109</v>
      </c>
      <c r="R25" s="34">
        <v>1.141269765789E12</v>
      </c>
      <c r="S25" s="35">
        <v>1.060742742644E12</v>
      </c>
      <c r="T25" s="71">
        <f t="shared" si="6"/>
        <v>1.075915696</v>
      </c>
      <c r="U25" s="33">
        <f t="shared" si="7"/>
        <v>2.671523065</v>
      </c>
    </row>
    <row r="26">
      <c r="A26" s="8"/>
      <c r="C26" s="5">
        <v>2022.0</v>
      </c>
      <c r="D26" s="34">
        <v>8.16654910304E11</v>
      </c>
      <c r="E26" s="35">
        <v>4.09727696458E11</v>
      </c>
      <c r="F26" s="61">
        <f t="shared" si="1"/>
        <v>406927213846</v>
      </c>
      <c r="G26" s="35">
        <v>1.177807599498E12</v>
      </c>
      <c r="H26" s="62">
        <f t="shared" si="2"/>
        <v>0.3454954901</v>
      </c>
      <c r="I26" s="35">
        <v>1.03491095664E11</v>
      </c>
      <c r="J26" s="35">
        <v>1.177807599498E12</v>
      </c>
      <c r="K26" s="54">
        <f t="shared" si="3"/>
        <v>0.08786757337</v>
      </c>
      <c r="L26" s="34">
        <v>9.170025458E10</v>
      </c>
      <c r="M26" s="35">
        <v>1.177807599498E12</v>
      </c>
      <c r="N26" s="62">
        <f t="shared" si="4"/>
        <v>0.07785673536</v>
      </c>
      <c r="O26" s="35">
        <v>7.12024029526E11</v>
      </c>
      <c r="P26" s="34">
        <v>4.65783569972E11</v>
      </c>
      <c r="Q26" s="60">
        <f t="shared" si="5"/>
        <v>1.528658535</v>
      </c>
      <c r="R26" s="34">
        <v>1.498011822265E12</v>
      </c>
      <c r="S26" s="35">
        <v>1.177807599498E12</v>
      </c>
      <c r="T26" s="71">
        <f t="shared" si="6"/>
        <v>1.271864626</v>
      </c>
      <c r="U26" s="33">
        <f t="shared" si="7"/>
        <v>2.983596165</v>
      </c>
    </row>
    <row r="27">
      <c r="A27" s="8"/>
      <c r="C27" s="5">
        <v>2023.0</v>
      </c>
      <c r="D27" s="34">
        <v>8.05883001325E11</v>
      </c>
      <c r="E27" s="35">
        <v>3.84506833615E11</v>
      </c>
      <c r="F27" s="61">
        <f t="shared" si="1"/>
        <v>421376167710</v>
      </c>
      <c r="G27" s="35">
        <v>1.169584274422E12</v>
      </c>
      <c r="H27" s="62">
        <f t="shared" si="2"/>
        <v>0.3602785852</v>
      </c>
      <c r="I27" s="35">
        <v>1.12465028265E11</v>
      </c>
      <c r="J27" s="35">
        <v>1.169584274422E12</v>
      </c>
      <c r="K27" s="54">
        <f t="shared" si="3"/>
        <v>0.09615812278</v>
      </c>
      <c r="L27" s="34">
        <v>9.1052474492E10</v>
      </c>
      <c r="M27" s="35">
        <v>1.169584274422E12</v>
      </c>
      <c r="N27" s="62">
        <f t="shared" si="4"/>
        <v>0.07785028961</v>
      </c>
      <c r="O27" s="35">
        <v>7.24735310366E11</v>
      </c>
      <c r="P27" s="34">
        <v>4.44848964056E11</v>
      </c>
      <c r="Q27" s="60">
        <f t="shared" si="5"/>
        <v>1.629171627</v>
      </c>
      <c r="R27" s="34">
        <v>1.472856196208E12</v>
      </c>
      <c r="S27" s="35">
        <v>1.169584274422E12</v>
      </c>
      <c r="T27" s="71">
        <f t="shared" si="6"/>
        <v>1.259298905</v>
      </c>
      <c r="U27" s="33">
        <f t="shared" si="7"/>
        <v>3.060663511</v>
      </c>
    </row>
    <row r="28">
      <c r="A28" s="26"/>
      <c r="B28" s="64"/>
      <c r="C28" s="5">
        <v>2024.0</v>
      </c>
      <c r="D28" s="34">
        <v>8.72482844953E11</v>
      </c>
      <c r="E28" s="35">
        <v>4.3949513122E11</v>
      </c>
      <c r="F28" s="61">
        <f t="shared" si="1"/>
        <v>432987713733</v>
      </c>
      <c r="G28" s="35">
        <v>1.259346518715E12</v>
      </c>
      <c r="H28" s="62">
        <f t="shared" si="2"/>
        <v>0.3438193597</v>
      </c>
      <c r="I28" s="35">
        <v>1.40428010665E11</v>
      </c>
      <c r="J28" s="35">
        <v>1.259346518715E12</v>
      </c>
      <c r="K28" s="54">
        <f t="shared" si="3"/>
        <v>0.1115086345</v>
      </c>
      <c r="L28" s="66">
        <v>1.10033879361E11</v>
      </c>
      <c r="M28" s="35">
        <v>1.259346518715E12</v>
      </c>
      <c r="N28" s="62">
        <f t="shared" si="4"/>
        <v>0.08737379087</v>
      </c>
      <c r="O28" s="35">
        <v>7.70582286779E11</v>
      </c>
      <c r="P28" s="34">
        <v>4.88764231936E11</v>
      </c>
      <c r="Q28" s="60">
        <f t="shared" si="5"/>
        <v>1.576593041</v>
      </c>
      <c r="R28" s="34">
        <v>1.518058140222E12</v>
      </c>
      <c r="S28" s="35">
        <v>1.259346518715E12</v>
      </c>
      <c r="T28" s="71">
        <f t="shared" si="6"/>
        <v>1.205433229</v>
      </c>
      <c r="U28" s="33">
        <f t="shared" si="7"/>
        <v>3.008417883</v>
      </c>
    </row>
    <row r="29">
      <c r="A29" s="22" t="s">
        <v>13</v>
      </c>
      <c r="B29" s="50" t="s">
        <v>14</v>
      </c>
      <c r="C29" s="13">
        <v>2016.0</v>
      </c>
      <c r="D29" s="56">
        <v>2.82489990717E11</v>
      </c>
      <c r="E29" s="69">
        <v>3.33171768612E11</v>
      </c>
      <c r="F29" s="73">
        <f t="shared" si="1"/>
        <v>-50681777895</v>
      </c>
      <c r="G29" s="56">
        <v>3.87981312196E11</v>
      </c>
      <c r="H29" s="55">
        <f t="shared" si="2"/>
        <v>-0.1306294306</v>
      </c>
      <c r="I29" s="57">
        <v>3.410976268E10</v>
      </c>
      <c r="J29" s="57">
        <v>3.87981312196E11</v>
      </c>
      <c r="K29" s="55">
        <f t="shared" si="3"/>
        <v>0.08791599391</v>
      </c>
      <c r="L29" s="57">
        <v>1.1690184859E10</v>
      </c>
      <c r="M29" s="57">
        <v>3.87981312196E11</v>
      </c>
      <c r="N29" s="55">
        <f t="shared" si="4"/>
        <v>0.03013079365</v>
      </c>
      <c r="O29" s="57">
        <v>1.91653147639E11</v>
      </c>
      <c r="P29" s="57">
        <v>2.40879358132E11</v>
      </c>
      <c r="Q29" s="58">
        <f t="shared" si="5"/>
        <v>0.7956395647</v>
      </c>
      <c r="R29" s="57">
        <v>5.61373657827E11</v>
      </c>
      <c r="S29" s="57">
        <v>3.87981312196E11</v>
      </c>
      <c r="T29" s="59">
        <f t="shared" si="6"/>
        <v>1.446909014</v>
      </c>
      <c r="U29" s="59">
        <f t="shared" si="7"/>
        <v>1.990051446</v>
      </c>
    </row>
    <row r="30">
      <c r="A30" s="8"/>
      <c r="C30" s="10">
        <v>2017.0</v>
      </c>
      <c r="D30" s="39">
        <v>1.7321264527E11</v>
      </c>
      <c r="E30" s="52">
        <v>1.87735291863E11</v>
      </c>
      <c r="F30" s="51">
        <f t="shared" si="1"/>
        <v>-14522646593</v>
      </c>
      <c r="G30" s="39">
        <v>4.65965155745E11</v>
      </c>
      <c r="H30" s="54">
        <f t="shared" si="2"/>
        <v>-0.03116680811</v>
      </c>
      <c r="I30" s="35">
        <v>3.0754220068E10</v>
      </c>
      <c r="J30" s="35">
        <v>4.65965155745E11</v>
      </c>
      <c r="K30" s="54">
        <f t="shared" si="3"/>
        <v>0.06600111551</v>
      </c>
      <c r="L30" s="35">
        <v>2.0231713304E10</v>
      </c>
      <c r="M30" s="35">
        <v>4.65965155745E11</v>
      </c>
      <c r="N30" s="54">
        <f t="shared" si="4"/>
        <v>0.04341894035</v>
      </c>
      <c r="O30" s="35">
        <v>1.96328164557E11</v>
      </c>
      <c r="P30" s="35">
        <v>2.25085797613E11</v>
      </c>
      <c r="Q30" s="60">
        <f t="shared" si="5"/>
        <v>0.8722370165</v>
      </c>
      <c r="R30" s="35">
        <v>4.16162129906E11</v>
      </c>
      <c r="S30" s="35">
        <v>4.65965155745E11</v>
      </c>
      <c r="T30" s="33">
        <f t="shared" si="6"/>
        <v>0.8931185621</v>
      </c>
      <c r="U30" s="33">
        <f t="shared" si="7"/>
        <v>1.614744667</v>
      </c>
    </row>
    <row r="31">
      <c r="A31" s="8"/>
      <c r="C31" s="10">
        <v>2018.0</v>
      </c>
      <c r="D31" s="39">
        <v>3.4255452349E11</v>
      </c>
      <c r="E31" s="52">
        <v>2.18191271919E11</v>
      </c>
      <c r="F31" s="51">
        <f t="shared" si="1"/>
        <v>124363251571</v>
      </c>
      <c r="G31" s="39">
        <v>5.14962171773E11</v>
      </c>
      <c r="H31" s="54">
        <f t="shared" si="2"/>
        <v>0.2414997807</v>
      </c>
      <c r="I31" s="35">
        <v>7.4331611137E10</v>
      </c>
      <c r="J31" s="35">
        <v>5.14962171773E11</v>
      </c>
      <c r="K31" s="54">
        <f t="shared" si="3"/>
        <v>0.144343828</v>
      </c>
      <c r="L31" s="35">
        <v>3.0583858545E10</v>
      </c>
      <c r="M31" s="35">
        <v>5.14962171773E11</v>
      </c>
      <c r="N31" s="54">
        <f t="shared" si="4"/>
        <v>0.0593904955</v>
      </c>
      <c r="O31" s="35">
        <v>2.60198089842E11</v>
      </c>
      <c r="P31" s="35">
        <v>2.54764081931E11</v>
      </c>
      <c r="Q31" s="60">
        <f t="shared" si="5"/>
        <v>1.021329568</v>
      </c>
      <c r="R31" s="35">
        <v>4.46128910614E11</v>
      </c>
      <c r="S31" s="35">
        <v>5.14962171773E11</v>
      </c>
      <c r="T31" s="33">
        <f t="shared" si="6"/>
        <v>0.866333364</v>
      </c>
      <c r="U31" s="33">
        <f t="shared" si="7"/>
        <v>2.167000836</v>
      </c>
    </row>
    <row r="32">
      <c r="A32" s="8"/>
      <c r="C32" s="5">
        <v>2019.0</v>
      </c>
      <c r="D32" s="34">
        <v>4.04187217742E11</v>
      </c>
      <c r="E32" s="35">
        <v>2.79731191535E11</v>
      </c>
      <c r="F32" s="61">
        <f t="shared" si="1"/>
        <v>124456026207</v>
      </c>
      <c r="G32" s="35">
        <v>5.90884444113E11</v>
      </c>
      <c r="H32" s="54">
        <f t="shared" si="2"/>
        <v>0.2106266757</v>
      </c>
      <c r="I32" s="35">
        <v>8.4953149676E10</v>
      </c>
      <c r="J32" s="35">
        <v>5.90884444113E11</v>
      </c>
      <c r="K32" s="54">
        <f t="shared" si="3"/>
        <v>0.1437728654</v>
      </c>
      <c r="L32" s="34">
        <v>3.5318255384E10</v>
      </c>
      <c r="M32" s="35">
        <v>5.90884444113E11</v>
      </c>
      <c r="N32" s="54">
        <f t="shared" si="4"/>
        <v>0.05977184835</v>
      </c>
      <c r="O32" s="35">
        <v>2.7705278722E11</v>
      </c>
      <c r="P32" s="35">
        <v>3.13831656893E11</v>
      </c>
      <c r="Q32" s="60">
        <f t="shared" si="5"/>
        <v>0.8828070118</v>
      </c>
      <c r="R32" s="35">
        <v>7.14325706006E11</v>
      </c>
      <c r="S32" s="35">
        <v>5.90884444113E11</v>
      </c>
      <c r="T32" s="33">
        <f t="shared" si="6"/>
        <v>1.208909311</v>
      </c>
      <c r="U32" s="33">
        <f t="shared" si="7"/>
        <v>2.38987464</v>
      </c>
    </row>
    <row r="33">
      <c r="A33" s="8"/>
      <c r="C33" s="5">
        <v>2020.0</v>
      </c>
      <c r="D33" s="34">
        <v>3.5631576974E11</v>
      </c>
      <c r="E33" s="35">
        <v>2.60049224077E11</v>
      </c>
      <c r="F33" s="61">
        <f t="shared" si="1"/>
        <v>96266545663</v>
      </c>
      <c r="G33" s="35">
        <v>5.54235931111E11</v>
      </c>
      <c r="H33" s="62">
        <f t="shared" si="2"/>
        <v>0.1736923578</v>
      </c>
      <c r="I33" s="35">
        <v>7.1002824342E10</v>
      </c>
      <c r="J33" s="35">
        <v>5.54235931111E11</v>
      </c>
      <c r="K33" s="54">
        <f t="shared" si="3"/>
        <v>0.1281093851</v>
      </c>
      <c r="L33" s="34">
        <v>-1.4071086133E10</v>
      </c>
      <c r="M33" s="35">
        <v>5.54235931111E11</v>
      </c>
      <c r="N33" s="62">
        <f t="shared" si="4"/>
        <v>-0.02538826038</v>
      </c>
      <c r="O33" s="35">
        <v>2.56527353965E11</v>
      </c>
      <c r="P33" s="34">
        <v>2.97708577146E11</v>
      </c>
      <c r="Q33" s="60">
        <f t="shared" si="5"/>
        <v>0.8616727016</v>
      </c>
      <c r="R33" s="34">
        <v>5.38299250841E11</v>
      </c>
      <c r="S33" s="35">
        <v>5.54235931111E11</v>
      </c>
      <c r="T33" s="71">
        <f t="shared" si="6"/>
        <v>0.9712456747</v>
      </c>
      <c r="U33" s="33">
        <f t="shared" si="7"/>
        <v>1.792252005</v>
      </c>
    </row>
    <row r="34">
      <c r="A34" s="8"/>
      <c r="C34" s="5">
        <v>2021.0</v>
      </c>
      <c r="D34" s="34">
        <v>3.48622477814E11</v>
      </c>
      <c r="E34" s="35">
        <v>2.28429369228E11</v>
      </c>
      <c r="F34" s="61">
        <f t="shared" si="1"/>
        <v>120193108586</v>
      </c>
      <c r="G34" s="35">
        <v>5.24473606697E11</v>
      </c>
      <c r="H34" s="62">
        <f t="shared" si="2"/>
        <v>0.2291690317</v>
      </c>
      <c r="I34" s="35">
        <v>7.2672607454E10</v>
      </c>
      <c r="J34" s="35">
        <v>5.24473606697E11</v>
      </c>
      <c r="K34" s="54">
        <f t="shared" si="3"/>
        <v>0.1385629449</v>
      </c>
      <c r="L34" s="34">
        <v>8.485241219E9</v>
      </c>
      <c r="M34" s="35">
        <v>5.24473606697E11</v>
      </c>
      <c r="N34" s="62">
        <f t="shared" si="4"/>
        <v>0.01617858575</v>
      </c>
      <c r="O34" s="35">
        <v>2.5977256996E11</v>
      </c>
      <c r="P34" s="34">
        <v>2.64701036737E11</v>
      </c>
      <c r="Q34" s="60">
        <f t="shared" si="5"/>
        <v>0.9813810069</v>
      </c>
      <c r="R34" s="34">
        <v>4.28170870794E11</v>
      </c>
      <c r="S34" s="35">
        <v>5.24473606697E11</v>
      </c>
      <c r="T34" s="71">
        <f t="shared" si="6"/>
        <v>0.8163821121</v>
      </c>
      <c r="U34" s="33">
        <f t="shared" si="7"/>
        <v>1.92759101</v>
      </c>
    </row>
    <row r="35">
      <c r="A35" s="8"/>
      <c r="C35" s="5">
        <v>2022.0</v>
      </c>
      <c r="D35" s="34">
        <v>3.43970877319E11</v>
      </c>
      <c r="E35" s="35">
        <v>2.25220863711E11</v>
      </c>
      <c r="F35" s="61">
        <f t="shared" si="1"/>
        <v>118750013608</v>
      </c>
      <c r="G35" s="35">
        <v>5.25780962665E11</v>
      </c>
      <c r="H35" s="62">
        <f t="shared" si="2"/>
        <v>0.2258545327</v>
      </c>
      <c r="I35" s="35">
        <v>7.3215944269E10</v>
      </c>
      <c r="J35" s="35">
        <v>5.25780962665E11</v>
      </c>
      <c r="K35" s="54">
        <f t="shared" si="3"/>
        <v>0.1392517977</v>
      </c>
      <c r="L35" s="34">
        <v>8.529869356E9</v>
      </c>
      <c r="M35" s="35">
        <v>5.25780962665E11</v>
      </c>
      <c r="N35" s="62">
        <f t="shared" si="4"/>
        <v>0.01622323736</v>
      </c>
      <c r="O35" s="35">
        <v>2.61434907786E11</v>
      </c>
      <c r="P35" s="34">
        <v>2.64346054879E11</v>
      </c>
      <c r="Q35" s="60">
        <f t="shared" si="5"/>
        <v>0.9889873632</v>
      </c>
      <c r="R35" s="34">
        <v>4.61846092519E11</v>
      </c>
      <c r="S35" s="35">
        <v>5.25780962665E11</v>
      </c>
      <c r="T35" s="71">
        <f t="shared" si="6"/>
        <v>0.8784001805</v>
      </c>
      <c r="U35" s="33">
        <f t="shared" si="7"/>
        <v>1.991307238</v>
      </c>
    </row>
    <row r="36">
      <c r="A36" s="8"/>
      <c r="C36" s="5">
        <v>2023.0</v>
      </c>
      <c r="D36" s="34">
        <v>3.62978936038E11</v>
      </c>
      <c r="E36" s="35">
        <v>2.2937476204E11</v>
      </c>
      <c r="F36" s="61">
        <f t="shared" si="1"/>
        <v>133604173998</v>
      </c>
      <c r="G36" s="35">
        <v>5.30041342956E11</v>
      </c>
      <c r="H36" s="62">
        <f t="shared" si="2"/>
        <v>0.2520636848</v>
      </c>
      <c r="I36" s="35">
        <v>7.4880113822E10</v>
      </c>
      <c r="J36" s="35">
        <v>5.30041342956E11</v>
      </c>
      <c r="K36" s="54">
        <f t="shared" si="3"/>
        <v>0.1412722136</v>
      </c>
      <c r="L36" s="34">
        <v>1.7142987808E10</v>
      </c>
      <c r="M36" s="35">
        <v>5.30041342956E11</v>
      </c>
      <c r="N36" s="62">
        <f t="shared" si="4"/>
        <v>0.0323427371</v>
      </c>
      <c r="O36" s="35">
        <v>2.28940874548E11</v>
      </c>
      <c r="P36" s="34">
        <v>2.64792788668E11</v>
      </c>
      <c r="Q36" s="60">
        <f t="shared" si="5"/>
        <v>0.8646038878</v>
      </c>
      <c r="R36" s="34">
        <v>5.38593189107E11</v>
      </c>
      <c r="S36" s="35">
        <v>5.30041342956E11</v>
      </c>
      <c r="T36" s="71">
        <f t="shared" si="6"/>
        <v>1.0161343</v>
      </c>
      <c r="U36" s="33">
        <f t="shared" si="7"/>
        <v>2.141885186</v>
      </c>
    </row>
    <row r="37">
      <c r="A37" s="26"/>
      <c r="B37" s="64"/>
      <c r="C37" s="19">
        <v>2024.0</v>
      </c>
      <c r="D37" s="66">
        <v>3.81828691738E11</v>
      </c>
      <c r="E37" s="37">
        <v>2.75739004389E11</v>
      </c>
      <c r="F37" s="65">
        <f t="shared" si="1"/>
        <v>106089687349</v>
      </c>
      <c r="G37" s="37">
        <v>5.83307445777E11</v>
      </c>
      <c r="H37" s="74">
        <f t="shared" si="2"/>
        <v>0.1818761069</v>
      </c>
      <c r="I37" s="37">
        <v>8.4324676274E10</v>
      </c>
      <c r="J37" s="37">
        <v>5.83307445777E11</v>
      </c>
      <c r="K37" s="75">
        <f t="shared" si="3"/>
        <v>0.1445630034</v>
      </c>
      <c r="L37" s="66">
        <v>1.7810899749E10</v>
      </c>
      <c r="M37" s="37">
        <v>5.83307445777E11</v>
      </c>
      <c r="N37" s="74">
        <f t="shared" si="4"/>
        <v>0.03053432607</v>
      </c>
      <c r="O37" s="37">
        <v>2.28940874548E11</v>
      </c>
      <c r="P37" s="66">
        <v>3.12054879997E11</v>
      </c>
      <c r="Q37" s="67">
        <f t="shared" si="5"/>
        <v>0.7336558062</v>
      </c>
      <c r="R37" s="66">
        <v>5.848922448E11</v>
      </c>
      <c r="S37" s="37">
        <v>5.83307445777E11</v>
      </c>
      <c r="T37" s="76">
        <f t="shared" si="6"/>
        <v>1.002716919</v>
      </c>
      <c r="U37" s="40">
        <f t="shared" si="7"/>
        <v>1.964313212</v>
      </c>
    </row>
    <row r="38">
      <c r="F38" s="77"/>
    </row>
  </sheetData>
  <mergeCells count="8">
    <mergeCell ref="A2:A10"/>
    <mergeCell ref="B2:B10"/>
    <mergeCell ref="A11:A19"/>
    <mergeCell ref="B11:B19"/>
    <mergeCell ref="A20:A28"/>
    <mergeCell ref="B20:B28"/>
    <mergeCell ref="A29:A37"/>
    <mergeCell ref="B29:B37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6.38"/>
    <col customWidth="1" min="4" max="4" width="14.25"/>
    <col customWidth="1" min="5" max="5" width="19.5"/>
    <col customWidth="1" min="6" max="6" width="9.63"/>
  </cols>
  <sheetData>
    <row r="1">
      <c r="A1" s="78" t="s">
        <v>0</v>
      </c>
      <c r="B1" s="79" t="s">
        <v>1</v>
      </c>
      <c r="C1" s="80" t="s">
        <v>2</v>
      </c>
      <c r="D1" s="79" t="s">
        <v>32</v>
      </c>
      <c r="E1" s="80" t="s">
        <v>15</v>
      </c>
      <c r="F1" s="79" t="s">
        <v>33</v>
      </c>
    </row>
    <row r="2">
      <c r="A2" s="81" t="s">
        <v>6</v>
      </c>
      <c r="B2" s="82" t="s">
        <v>7</v>
      </c>
      <c r="C2" s="83">
        <v>2016.0</v>
      </c>
      <c r="D2" s="35">
        <v>-2.24181113E8</v>
      </c>
      <c r="E2" s="52">
        <v>5.82043492E8</v>
      </c>
      <c r="F2" s="84">
        <f t="shared" ref="F2:F37" si="1">D2/E2</f>
        <v>-0.3851621332</v>
      </c>
    </row>
    <row r="3">
      <c r="A3" s="85"/>
      <c r="B3" s="86"/>
      <c r="C3" s="4">
        <v>2017.0</v>
      </c>
      <c r="D3" s="35">
        <v>-4.03811582E8</v>
      </c>
      <c r="E3" s="52">
        <v>2.47829628E8</v>
      </c>
      <c r="F3" s="84">
        <f t="shared" si="1"/>
        <v>-1.629391874</v>
      </c>
    </row>
    <row r="4">
      <c r="A4" s="85"/>
      <c r="B4" s="86"/>
      <c r="C4" s="4">
        <v>2018.0</v>
      </c>
      <c r="D4" s="35">
        <v>-2.69305861E8</v>
      </c>
      <c r="E4" s="52">
        <v>5.86940667E8</v>
      </c>
      <c r="F4" s="84">
        <f t="shared" si="1"/>
        <v>-0.4588297866</v>
      </c>
    </row>
    <row r="5">
      <c r="A5" s="85"/>
      <c r="B5" s="86"/>
      <c r="C5" s="4">
        <v>2019.0</v>
      </c>
      <c r="D5" s="87">
        <v>5.6735363E7</v>
      </c>
      <c r="E5" s="34">
        <v>4.23791061E8</v>
      </c>
      <c r="F5" s="84">
        <f t="shared" si="1"/>
        <v>0.1338757898</v>
      </c>
    </row>
    <row r="6">
      <c r="A6" s="85"/>
      <c r="B6" s="86"/>
      <c r="C6" s="4">
        <v>2020.0</v>
      </c>
      <c r="D6" s="87">
        <v>4.2925581E7</v>
      </c>
      <c r="E6" s="34">
        <v>3.84116199E8</v>
      </c>
      <c r="F6" s="84">
        <f t="shared" si="1"/>
        <v>0.111751551</v>
      </c>
    </row>
    <row r="7">
      <c r="A7" s="85"/>
      <c r="B7" s="86"/>
      <c r="C7" s="4">
        <v>2021.0</v>
      </c>
      <c r="D7" s="87">
        <v>4.0894379E7</v>
      </c>
      <c r="E7" s="34">
        <v>3.46377425E8</v>
      </c>
      <c r="F7" s="84">
        <f t="shared" si="1"/>
        <v>0.1180630608</v>
      </c>
    </row>
    <row r="8">
      <c r="A8" s="85"/>
      <c r="B8" s="86"/>
      <c r="C8" s="4">
        <v>2022.0</v>
      </c>
      <c r="D8" s="87">
        <v>3.2508606E7</v>
      </c>
      <c r="E8" s="34">
        <v>2.65693432E8</v>
      </c>
      <c r="F8" s="84">
        <f t="shared" si="1"/>
        <v>0.1223538187</v>
      </c>
    </row>
    <row r="9">
      <c r="A9" s="85"/>
      <c r="B9" s="86"/>
      <c r="C9" s="4">
        <v>2023.0</v>
      </c>
      <c r="D9" s="87">
        <v>2.9480676E7</v>
      </c>
      <c r="E9" s="34">
        <v>2.39221696E8</v>
      </c>
      <c r="F9" s="84">
        <f t="shared" si="1"/>
        <v>0.1232357955</v>
      </c>
    </row>
    <row r="10">
      <c r="A10" s="88"/>
      <c r="B10" s="89"/>
      <c r="C10" s="90">
        <v>2024.0</v>
      </c>
      <c r="D10" s="91">
        <v>3.0710637E7</v>
      </c>
      <c r="E10" s="92">
        <v>2.39221696E8</v>
      </c>
      <c r="F10" s="93">
        <f t="shared" si="1"/>
        <v>0.1283773065</v>
      </c>
    </row>
    <row r="11">
      <c r="A11" s="94"/>
      <c r="B11" s="95"/>
      <c r="C11" s="4">
        <v>2016.0</v>
      </c>
      <c r="D11" s="35">
        <v>-356491.0</v>
      </c>
      <c r="E11" s="52">
        <v>3458737.0</v>
      </c>
      <c r="F11" s="84">
        <f t="shared" si="1"/>
        <v>-0.1030697043</v>
      </c>
    </row>
    <row r="12">
      <c r="A12" s="94"/>
      <c r="B12" s="95"/>
      <c r="C12" s="4">
        <v>2017.0</v>
      </c>
      <c r="D12" s="35">
        <v>-286485.0</v>
      </c>
      <c r="E12" s="52">
        <v>1619757.0</v>
      </c>
      <c r="F12" s="84">
        <f t="shared" si="1"/>
        <v>-0.176869123</v>
      </c>
    </row>
    <row r="13">
      <c r="A13" s="94"/>
      <c r="B13" s="95"/>
      <c r="C13" s="4">
        <v>2018.0</v>
      </c>
      <c r="D13" s="35">
        <v>170235.0</v>
      </c>
      <c r="E13" s="52">
        <v>3747570.0</v>
      </c>
      <c r="F13" s="84">
        <f t="shared" si="1"/>
        <v>0.04542543568</v>
      </c>
    </row>
    <row r="14">
      <c r="A14" s="94" t="s">
        <v>8</v>
      </c>
      <c r="B14" s="95" t="s">
        <v>9</v>
      </c>
      <c r="C14" s="4">
        <v>2019.0</v>
      </c>
      <c r="D14" s="87">
        <v>2130.0</v>
      </c>
      <c r="E14" s="34">
        <v>3686259.0</v>
      </c>
      <c r="F14" s="84">
        <f t="shared" si="1"/>
        <v>0.0005778215801</v>
      </c>
    </row>
    <row r="15">
      <c r="A15" s="85"/>
      <c r="B15" s="86"/>
      <c r="C15" s="4">
        <v>2020.0</v>
      </c>
      <c r="D15" s="87">
        <v>3721.0</v>
      </c>
      <c r="E15" s="34">
        <v>3884567.0</v>
      </c>
      <c r="F15" s="84">
        <f t="shared" si="1"/>
        <v>0.0009578931191</v>
      </c>
    </row>
    <row r="16">
      <c r="A16" s="85"/>
      <c r="B16" s="86"/>
      <c r="C16" s="4">
        <v>2021.0</v>
      </c>
      <c r="D16" s="87">
        <v>58683.0</v>
      </c>
      <c r="E16" s="34">
        <v>3744934.0</v>
      </c>
      <c r="F16" s="84">
        <f t="shared" si="1"/>
        <v>0.01566996908</v>
      </c>
    </row>
    <row r="17">
      <c r="A17" s="85"/>
      <c r="B17" s="86"/>
      <c r="C17" s="4">
        <v>2022.0</v>
      </c>
      <c r="D17" s="87">
        <v>54138.0</v>
      </c>
      <c r="E17" s="34">
        <v>3959904.0</v>
      </c>
      <c r="F17" s="84">
        <f t="shared" si="1"/>
        <v>0.01367154355</v>
      </c>
    </row>
    <row r="18">
      <c r="A18" s="85"/>
      <c r="B18" s="86"/>
      <c r="C18" s="4">
        <v>2023.0</v>
      </c>
      <c r="D18" s="87">
        <v>87486.0</v>
      </c>
      <c r="E18" s="34">
        <v>3728500.0</v>
      </c>
      <c r="F18" s="84">
        <f t="shared" si="1"/>
        <v>0.02346412767</v>
      </c>
    </row>
    <row r="19">
      <c r="A19" s="85"/>
      <c r="B19" s="86"/>
      <c r="C19" s="4">
        <v>2024.0</v>
      </c>
      <c r="D19" s="87">
        <v>100642.0</v>
      </c>
      <c r="E19" s="34">
        <v>3303298.0</v>
      </c>
      <c r="F19" s="96">
        <f t="shared" si="1"/>
        <v>0.0304671271</v>
      </c>
    </row>
    <row r="20">
      <c r="A20" s="81" t="s">
        <v>11</v>
      </c>
      <c r="B20" s="81" t="s">
        <v>12</v>
      </c>
      <c r="C20" s="13">
        <v>2016.0</v>
      </c>
      <c r="D20" s="56">
        <v>4.6830132329E10</v>
      </c>
      <c r="E20" s="69">
        <v>6.39701164511E11</v>
      </c>
      <c r="F20" s="84">
        <f t="shared" si="1"/>
        <v>0.073206264</v>
      </c>
    </row>
    <row r="21">
      <c r="A21" s="85"/>
      <c r="B21" s="85"/>
      <c r="C21" s="10">
        <v>2017.0</v>
      </c>
      <c r="D21" s="39">
        <v>3.340862108E10</v>
      </c>
      <c r="E21" s="52">
        <v>5.44968319987E11</v>
      </c>
      <c r="F21" s="84">
        <f t="shared" si="1"/>
        <v>0.06130378566</v>
      </c>
    </row>
    <row r="22">
      <c r="A22" s="85"/>
      <c r="B22" s="85"/>
      <c r="C22" s="10">
        <v>2018.0</v>
      </c>
      <c r="D22" s="39">
        <v>4.1505497468E10</v>
      </c>
      <c r="E22" s="52">
        <v>6.33014281325E11</v>
      </c>
      <c r="F22" s="84">
        <f t="shared" si="1"/>
        <v>0.06556802697</v>
      </c>
    </row>
    <row r="23">
      <c r="A23" s="85"/>
      <c r="B23" s="85"/>
      <c r="C23" s="15">
        <v>2019.0</v>
      </c>
      <c r="D23" s="87">
        <v>3.48663538125E11</v>
      </c>
      <c r="E23" s="34">
        <v>1.147246311331E12</v>
      </c>
      <c r="F23" s="84">
        <f t="shared" si="1"/>
        <v>0.3039134096</v>
      </c>
    </row>
    <row r="24">
      <c r="A24" s="85"/>
      <c r="B24" s="85"/>
      <c r="C24" s="15">
        <v>2020.0</v>
      </c>
      <c r="D24" s="87">
        <v>1.26723178394E11</v>
      </c>
      <c r="E24" s="34">
        <v>1.06894070053E12</v>
      </c>
      <c r="F24" s="84">
        <f t="shared" si="1"/>
        <v>0.1185502417</v>
      </c>
    </row>
    <row r="25">
      <c r="A25" s="85"/>
      <c r="B25" s="85"/>
      <c r="C25" s="15">
        <v>2021.0</v>
      </c>
      <c r="D25" s="87">
        <v>2.27150322756E11</v>
      </c>
      <c r="E25" s="34">
        <v>1.060742742644E12</v>
      </c>
      <c r="F25" s="84">
        <f t="shared" si="1"/>
        <v>0.2141427074</v>
      </c>
    </row>
    <row r="26">
      <c r="A26" s="85"/>
      <c r="B26" s="85"/>
      <c r="C26" s="15">
        <v>2022.0</v>
      </c>
      <c r="D26" s="87">
        <v>3.36676801749E11</v>
      </c>
      <c r="E26" s="34">
        <v>1.177807599498E12</v>
      </c>
      <c r="F26" s="84">
        <f t="shared" si="1"/>
        <v>0.285850424</v>
      </c>
    </row>
    <row r="27">
      <c r="A27" s="85"/>
      <c r="B27" s="85"/>
      <c r="C27" s="15">
        <v>2023.0</v>
      </c>
      <c r="D27" s="87">
        <v>3.62551488835E11</v>
      </c>
      <c r="E27" s="34">
        <v>1.169584274422E12</v>
      </c>
      <c r="F27" s="84">
        <f t="shared" si="1"/>
        <v>0.3099832109</v>
      </c>
    </row>
    <row r="28">
      <c r="A28" s="88"/>
      <c r="B28" s="88"/>
      <c r="C28" s="97">
        <v>2024.0</v>
      </c>
      <c r="D28" s="91">
        <v>3.94423994784E11</v>
      </c>
      <c r="E28" s="92">
        <v>1.259346518715E12</v>
      </c>
      <c r="F28" s="93">
        <f t="shared" si="1"/>
        <v>0.3131973519</v>
      </c>
    </row>
    <row r="29">
      <c r="A29" s="94" t="s">
        <v>13</v>
      </c>
      <c r="B29" s="95" t="s">
        <v>14</v>
      </c>
      <c r="C29" s="13">
        <v>2016.0</v>
      </c>
      <c r="D29" s="34">
        <v>2.2486710745E10</v>
      </c>
      <c r="E29" s="34">
        <v>3.87981312196E11</v>
      </c>
      <c r="F29" s="84">
        <f t="shared" si="1"/>
        <v>0.05795823159</v>
      </c>
    </row>
    <row r="30">
      <c r="A30" s="85"/>
      <c r="B30" s="86"/>
      <c r="C30" s="10">
        <v>2017.0</v>
      </c>
      <c r="D30" s="34">
        <v>3.2185481104E10</v>
      </c>
      <c r="E30" s="34">
        <v>4.65965155745E11</v>
      </c>
      <c r="F30" s="84">
        <f t="shared" si="1"/>
        <v>0.0690727208</v>
      </c>
    </row>
    <row r="31">
      <c r="A31" s="85"/>
      <c r="B31" s="86"/>
      <c r="C31" s="10">
        <v>2018.0</v>
      </c>
      <c r="D31" s="34">
        <v>4.6070731817E10</v>
      </c>
      <c r="E31" s="34">
        <v>5.14962171773E11</v>
      </c>
      <c r="F31" s="84">
        <f t="shared" si="1"/>
        <v>0.08946430309</v>
      </c>
    </row>
    <row r="32">
      <c r="A32" s="85"/>
      <c r="B32" s="86"/>
      <c r="C32" s="4">
        <v>2019.0</v>
      </c>
      <c r="D32" s="87">
        <v>2.04965008674E11</v>
      </c>
      <c r="E32" s="34">
        <v>5.90884444113E11</v>
      </c>
      <c r="F32" s="84">
        <f t="shared" si="1"/>
        <v>0.3468783291</v>
      </c>
    </row>
    <row r="33">
      <c r="A33" s="85"/>
      <c r="B33" s="86"/>
      <c r="C33" s="4">
        <v>2020.0</v>
      </c>
      <c r="D33" s="87">
        <v>1.26723178394E11</v>
      </c>
      <c r="E33" s="34">
        <v>5.54235931111E11</v>
      </c>
      <c r="F33" s="84">
        <f t="shared" si="1"/>
        <v>0.2286448267</v>
      </c>
    </row>
    <row r="34">
      <c r="A34" s="85"/>
      <c r="B34" s="86"/>
      <c r="C34" s="4">
        <v>2021.0</v>
      </c>
      <c r="D34" s="87">
        <v>1.2038279938E11</v>
      </c>
      <c r="E34" s="34">
        <v>5.24473606697E11</v>
      </c>
      <c r="F34" s="84">
        <f t="shared" si="1"/>
        <v>0.2295307101</v>
      </c>
    </row>
    <row r="35">
      <c r="A35" s="85"/>
      <c r="B35" s="86"/>
      <c r="C35" s="4">
        <v>2022.0</v>
      </c>
      <c r="D35" s="87">
        <v>1.40332863998E11</v>
      </c>
      <c r="E35" s="34">
        <v>5.25780962665E11</v>
      </c>
      <c r="F35" s="84">
        <f t="shared" si="1"/>
        <v>0.2669036613</v>
      </c>
    </row>
    <row r="36">
      <c r="A36" s="85"/>
      <c r="B36" s="86"/>
      <c r="C36" s="4">
        <v>2023.0</v>
      </c>
      <c r="D36" s="87">
        <v>1.64195325611E11</v>
      </c>
      <c r="E36" s="34">
        <v>5.30041342956E11</v>
      </c>
      <c r="F36" s="84">
        <f t="shared" si="1"/>
        <v>0.3097783367</v>
      </c>
    </row>
    <row r="37">
      <c r="A37" s="88"/>
      <c r="B37" s="89"/>
      <c r="C37" s="90">
        <v>2024.0</v>
      </c>
      <c r="D37" s="91">
        <v>1.86454438804E11</v>
      </c>
      <c r="E37" s="92">
        <v>5.83307445777E11</v>
      </c>
      <c r="F37" s="93">
        <f t="shared" si="1"/>
        <v>0.3196503665</v>
      </c>
    </row>
  </sheetData>
  <mergeCells count="8">
    <mergeCell ref="A2:A10"/>
    <mergeCell ref="B2:B10"/>
    <mergeCell ref="A14:A19"/>
    <mergeCell ref="B14:B19"/>
    <mergeCell ref="A20:A28"/>
    <mergeCell ref="B20:B28"/>
    <mergeCell ref="A29:A37"/>
    <mergeCell ref="B29:B37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27.13"/>
    <col customWidth="1" min="4" max="4" width="9.75"/>
    <col customWidth="1" min="5" max="5" width="9.25"/>
    <col customWidth="1" min="6" max="6" width="10.0"/>
    <col customWidth="1" min="7" max="7" width="9.75"/>
  </cols>
  <sheetData>
    <row r="1">
      <c r="A1" s="78" t="s">
        <v>0</v>
      </c>
      <c r="B1" s="78" t="s">
        <v>1</v>
      </c>
      <c r="C1" s="98" t="s">
        <v>2</v>
      </c>
      <c r="D1" s="99" t="s">
        <v>21</v>
      </c>
      <c r="E1" s="99" t="s">
        <v>23</v>
      </c>
      <c r="F1" s="99" t="s">
        <v>25</v>
      </c>
      <c r="G1" s="100" t="s">
        <v>34</v>
      </c>
    </row>
    <row r="2">
      <c r="A2" s="81" t="s">
        <v>6</v>
      </c>
      <c r="B2" s="81" t="s">
        <v>7</v>
      </c>
      <c r="C2" s="101">
        <v>2016.0</v>
      </c>
      <c r="D2" s="33">
        <v>0.3333333333333333</v>
      </c>
      <c r="E2" s="33">
        <v>20.18205573142601</v>
      </c>
      <c r="F2" s="33">
        <v>-2.470037444811354</v>
      </c>
      <c r="G2" s="36">
        <v>-0.38516213321048526</v>
      </c>
    </row>
    <row r="3">
      <c r="A3" s="85"/>
      <c r="B3" s="85"/>
      <c r="C3" s="5">
        <v>2017.0</v>
      </c>
      <c r="D3" s="33">
        <v>0.3333333333333333</v>
      </c>
      <c r="E3" s="33">
        <v>19.32825208417674</v>
      </c>
      <c r="F3" s="33">
        <v>-17.326490526362054</v>
      </c>
      <c r="G3" s="36">
        <v>-1.629391874001441</v>
      </c>
    </row>
    <row r="4">
      <c r="A4" s="85"/>
      <c r="B4" s="85"/>
      <c r="C4" s="5">
        <v>2018.0</v>
      </c>
      <c r="D4" s="33">
        <v>0.3333333333333333</v>
      </c>
      <c r="E4" s="33">
        <v>20.190434294319044</v>
      </c>
      <c r="F4" s="33">
        <v>-5.614084104459632</v>
      </c>
      <c r="G4" s="36">
        <v>-0.4588297866230489</v>
      </c>
    </row>
    <row r="5">
      <c r="A5" s="85"/>
      <c r="B5" s="85"/>
      <c r="C5" s="5">
        <v>2019.0</v>
      </c>
      <c r="D5" s="33">
        <v>0.3333333333333333</v>
      </c>
      <c r="E5" s="33">
        <v>19.864751111079563</v>
      </c>
      <c r="F5" s="33">
        <v>-7.309373890020804</v>
      </c>
      <c r="G5" s="36">
        <v>0.1338757897963308</v>
      </c>
    </row>
    <row r="6">
      <c r="A6" s="85"/>
      <c r="B6" s="85"/>
      <c r="C6" s="5">
        <v>2020.0</v>
      </c>
      <c r="D6" s="33">
        <v>0.3333333333333333</v>
      </c>
      <c r="E6" s="33">
        <v>19.766455666339883</v>
      </c>
      <c r="F6" s="33">
        <v>-8.107391402913162</v>
      </c>
      <c r="G6" s="36">
        <v>0.11175155099355755</v>
      </c>
    </row>
    <row r="7">
      <c r="A7" s="85"/>
      <c r="B7" s="85"/>
      <c r="C7" s="5">
        <v>2021.0</v>
      </c>
      <c r="D7" s="33">
        <v>0.3333333333333333</v>
      </c>
      <c r="E7" s="33">
        <v>19.66303956220555</v>
      </c>
      <c r="F7" s="33">
        <v>-1.2637216902361224</v>
      </c>
      <c r="G7" s="36">
        <v>0.11806306083602301</v>
      </c>
    </row>
    <row r="8">
      <c r="A8" s="85"/>
      <c r="B8" s="85"/>
      <c r="C8" s="5">
        <v>2022.0</v>
      </c>
      <c r="D8" s="33">
        <v>0.3333333333333333</v>
      </c>
      <c r="E8" s="33">
        <v>19.397853690815925</v>
      </c>
      <c r="F8" s="33">
        <v>-12.656252521788868</v>
      </c>
      <c r="G8" s="36">
        <v>0.12235381866722246</v>
      </c>
    </row>
    <row r="9">
      <c r="A9" s="85"/>
      <c r="B9" s="85"/>
      <c r="C9" s="5">
        <v>2023.0</v>
      </c>
      <c r="D9" s="33">
        <v>0.3333333333333333</v>
      </c>
      <c r="E9" s="33">
        <v>19.29290127826868</v>
      </c>
      <c r="F9" s="33">
        <v>-13.368130036181915</v>
      </c>
      <c r="G9" s="36">
        <v>0.12323579546898622</v>
      </c>
    </row>
    <row r="10">
      <c r="A10" s="88"/>
      <c r="B10" s="88"/>
      <c r="C10" s="5">
        <v>2024.0</v>
      </c>
      <c r="D10" s="102">
        <v>0.3333333333333333</v>
      </c>
      <c r="E10" s="33">
        <v>19.29290127826868</v>
      </c>
      <c r="F10" s="33">
        <v>-13.791225013209866</v>
      </c>
      <c r="G10" s="38">
        <v>0.12837730654664367</v>
      </c>
    </row>
    <row r="11">
      <c r="A11" s="94" t="s">
        <v>8</v>
      </c>
      <c r="B11" s="94" t="s">
        <v>9</v>
      </c>
      <c r="C11" s="24">
        <v>2016.0</v>
      </c>
      <c r="D11" s="59">
        <v>0.3333333333333333</v>
      </c>
      <c r="E11" s="59">
        <v>14.297786695957441</v>
      </c>
      <c r="F11" s="59">
        <v>-1.0384451295327883</v>
      </c>
      <c r="G11" s="36">
        <v>-0.10306970434583491</v>
      </c>
    </row>
    <row r="12">
      <c r="A12" s="85"/>
      <c r="B12" s="85"/>
      <c r="C12" s="5">
        <v>2017.0</v>
      </c>
      <c r="D12" s="33">
        <v>0.25</v>
      </c>
      <c r="E12" s="33">
        <v>15.056414051492906</v>
      </c>
      <c r="F12" s="33">
        <v>-1.6942254698459216</v>
      </c>
      <c r="G12" s="36">
        <v>-0.17686912296103674</v>
      </c>
    </row>
    <row r="13">
      <c r="A13" s="85"/>
      <c r="B13" s="85"/>
      <c r="C13" s="5">
        <v>2018.0</v>
      </c>
      <c r="D13" s="33">
        <v>0.3333333333333333</v>
      </c>
      <c r="E13" s="33">
        <v>15.136618187903851</v>
      </c>
      <c r="F13" s="33">
        <v>-0.8049357861194757</v>
      </c>
      <c r="G13" s="36">
        <v>0.04542543568232214</v>
      </c>
    </row>
    <row r="14">
      <c r="A14" s="85"/>
      <c r="B14" s="85"/>
      <c r="C14" s="5">
        <v>2019.0</v>
      </c>
      <c r="D14" s="33">
        <v>0.3333333333333333</v>
      </c>
      <c r="E14" s="33">
        <v>15.120122680614237</v>
      </c>
      <c r="F14" s="33">
        <v>-1.040770890108031</v>
      </c>
      <c r="G14" s="36">
        <v>5.778215800897333E-4</v>
      </c>
    </row>
    <row r="15">
      <c r="A15" s="85"/>
      <c r="B15" s="85"/>
      <c r="C15" s="5">
        <v>2020.0</v>
      </c>
      <c r="D15" s="33">
        <v>0.3333333333333333</v>
      </c>
      <c r="E15" s="33">
        <v>15.172522081260936</v>
      </c>
      <c r="F15" s="33">
        <v>-1.1464661859296634</v>
      </c>
      <c r="G15" s="36">
        <v>9.578931191043943E-4</v>
      </c>
    </row>
    <row r="16">
      <c r="A16" s="85"/>
      <c r="B16" s="85"/>
      <c r="C16" s="5">
        <v>2021.0</v>
      </c>
      <c r="D16" s="33">
        <v>0.3333333333333333</v>
      </c>
      <c r="E16" s="33">
        <v>15.135914551280164</v>
      </c>
      <c r="F16" s="33">
        <v>-1.1667497886841915</v>
      </c>
      <c r="G16" s="36">
        <v>0.015669969083567294</v>
      </c>
    </row>
    <row r="17">
      <c r="A17" s="85"/>
      <c r="B17" s="85"/>
      <c r="C17" s="5">
        <v>2022.0</v>
      </c>
      <c r="D17" s="33">
        <v>0.3333333333333333</v>
      </c>
      <c r="E17" s="33">
        <v>15.191730340512569</v>
      </c>
      <c r="F17" s="33">
        <v>-0.996863335641192</v>
      </c>
      <c r="G17" s="36">
        <v>0.013671543552570971</v>
      </c>
    </row>
    <row r="18">
      <c r="A18" s="85"/>
      <c r="B18" s="85"/>
      <c r="C18" s="5">
        <v>2023.0</v>
      </c>
      <c r="D18" s="33">
        <v>0.3333333333333333</v>
      </c>
      <c r="E18" s="33">
        <v>15.131516565965986</v>
      </c>
      <c r="F18" s="33">
        <v>-1.748687873259258</v>
      </c>
      <c r="G18" s="36">
        <v>0.023464127665280943</v>
      </c>
    </row>
    <row r="19">
      <c r="A19" s="85"/>
      <c r="B19" s="85"/>
      <c r="C19" s="19">
        <v>2024.0</v>
      </c>
      <c r="D19" s="40">
        <v>0.3333333333333333</v>
      </c>
      <c r="E19" s="40">
        <v>15.010431921314458</v>
      </c>
      <c r="F19" s="40">
        <v>-1.658550171930039</v>
      </c>
      <c r="G19" s="38">
        <v>0.030467127095405864</v>
      </c>
    </row>
    <row r="20">
      <c r="A20" s="81" t="s">
        <v>11</v>
      </c>
      <c r="B20" s="81" t="s">
        <v>12</v>
      </c>
      <c r="C20" s="5">
        <v>2016.0</v>
      </c>
      <c r="D20" s="33">
        <v>0.3333333333333333</v>
      </c>
      <c r="E20" s="33">
        <v>27.184266973802597</v>
      </c>
      <c r="F20" s="33">
        <v>2.8123640688925278</v>
      </c>
      <c r="G20" s="36">
        <v>0.07320626399796827</v>
      </c>
    </row>
    <row r="21">
      <c r="A21" s="85"/>
      <c r="B21" s="85"/>
      <c r="C21" s="5">
        <v>2017.0</v>
      </c>
      <c r="D21" s="33">
        <v>0.3333333333333333</v>
      </c>
      <c r="E21" s="33">
        <v>27.02399350145591</v>
      </c>
      <c r="F21" s="33">
        <v>3.2931429652559547</v>
      </c>
      <c r="G21" s="36">
        <v>0.06130378566004892</v>
      </c>
    </row>
    <row r="22">
      <c r="A22" s="85"/>
      <c r="B22" s="85"/>
      <c r="C22" s="5">
        <v>2018.0</v>
      </c>
      <c r="D22" s="33">
        <v>0.3333333333333333</v>
      </c>
      <c r="E22" s="33">
        <v>27.173758820171</v>
      </c>
      <c r="F22" s="33">
        <v>2.566647128433081</v>
      </c>
      <c r="G22" s="36">
        <v>0.06556802696634642</v>
      </c>
    </row>
    <row r="23">
      <c r="A23" s="85"/>
      <c r="B23" s="85"/>
      <c r="C23" s="5">
        <v>2019.0</v>
      </c>
      <c r="D23" s="33">
        <v>0.3333333333333333</v>
      </c>
      <c r="E23" s="33">
        <v>27.76838567498934</v>
      </c>
      <c r="F23" s="33">
        <v>2.747618243257317</v>
      </c>
      <c r="G23" s="36">
        <v>0.3039134095977099</v>
      </c>
    </row>
    <row r="24">
      <c r="A24" s="85"/>
      <c r="B24" s="85"/>
      <c r="C24" s="5">
        <v>2020.0</v>
      </c>
      <c r="D24" s="33">
        <v>0.3333333333333333</v>
      </c>
      <c r="E24" s="33">
        <v>27.697689274524507</v>
      </c>
      <c r="F24" s="33">
        <v>2.4709250012312203</v>
      </c>
      <c r="G24" s="36">
        <v>0.11855024168428462</v>
      </c>
    </row>
    <row r="25">
      <c r="A25" s="85"/>
      <c r="B25" s="85"/>
      <c r="C25" s="5">
        <v>2021.0</v>
      </c>
      <c r="D25" s="33">
        <v>0.3333333333333333</v>
      </c>
      <c r="E25" s="33">
        <v>27.689990479284017</v>
      </c>
      <c r="F25" s="33">
        <v>2.67152306510621</v>
      </c>
      <c r="G25" s="36">
        <v>0.2141427073918099</v>
      </c>
    </row>
    <row r="26">
      <c r="A26" s="85"/>
      <c r="B26" s="85"/>
      <c r="C26" s="5">
        <v>2022.0</v>
      </c>
      <c r="D26" s="33">
        <v>0.3333333333333333</v>
      </c>
      <c r="E26" s="33">
        <v>27.794675859718286</v>
      </c>
      <c r="F26" s="33">
        <v>2.9835961645120577</v>
      </c>
      <c r="G26" s="36">
        <v>0.28585042403572275</v>
      </c>
    </row>
    <row r="27">
      <c r="A27" s="85"/>
      <c r="B27" s="85"/>
      <c r="C27" s="5">
        <v>2023.0</v>
      </c>
      <c r="D27" s="33">
        <v>0.5</v>
      </c>
      <c r="E27" s="33">
        <v>27.78766948058991</v>
      </c>
      <c r="F27" s="33">
        <v>3.060663510983682</v>
      </c>
      <c r="G27" s="36">
        <v>0.3099832109269512</v>
      </c>
    </row>
    <row r="28">
      <c r="A28" s="88"/>
      <c r="B28" s="88"/>
      <c r="C28" s="19">
        <v>2024.0</v>
      </c>
      <c r="D28" s="40">
        <v>0.5</v>
      </c>
      <c r="E28" s="40">
        <v>27.86161406641332</v>
      </c>
      <c r="F28" s="40">
        <v>3.008417883258426</v>
      </c>
      <c r="G28" s="38">
        <v>0.3131973518983946</v>
      </c>
    </row>
    <row r="29">
      <c r="A29" s="94" t="s">
        <v>13</v>
      </c>
      <c r="B29" s="94" t="s">
        <v>14</v>
      </c>
      <c r="C29" s="5">
        <v>2016.0</v>
      </c>
      <c r="D29" s="33">
        <v>0.3333333333333333</v>
      </c>
      <c r="E29" s="33">
        <v>26.68422301096644</v>
      </c>
      <c r="F29" s="33">
        <v>1.9900514464677468</v>
      </c>
      <c r="G29" s="36">
        <v>0.05795823159039214</v>
      </c>
    </row>
    <row r="30">
      <c r="A30" s="85"/>
      <c r="B30" s="85"/>
      <c r="C30" s="5">
        <v>2017.0</v>
      </c>
      <c r="D30" s="33">
        <v>0.3333333333333333</v>
      </c>
      <c r="E30" s="33">
        <v>26.867376695197013</v>
      </c>
      <c r="F30" s="33">
        <v>1.6147446671672665</v>
      </c>
      <c r="G30" s="36">
        <v>0.06907272079720386</v>
      </c>
    </row>
    <row r="31">
      <c r="A31" s="85"/>
      <c r="B31" s="85"/>
      <c r="C31" s="5">
        <v>2018.0</v>
      </c>
      <c r="D31" s="33">
        <v>0.5</v>
      </c>
      <c r="E31" s="33">
        <v>26.96735928204439</v>
      </c>
      <c r="F31" s="33">
        <v>2.1670008362564896</v>
      </c>
      <c r="G31" s="36">
        <v>0.08946430309313748</v>
      </c>
    </row>
    <row r="32">
      <c r="A32" s="85"/>
      <c r="B32" s="85"/>
      <c r="C32" s="5">
        <v>2019.0</v>
      </c>
      <c r="D32" s="33">
        <v>0.5</v>
      </c>
      <c r="E32" s="33">
        <v>27.10488630919927</v>
      </c>
      <c r="F32" s="33">
        <v>2.3898746397571475</v>
      </c>
      <c r="G32" s="36">
        <v>0.34687832911506256</v>
      </c>
    </row>
    <row r="33">
      <c r="A33" s="85"/>
      <c r="B33" s="85"/>
      <c r="C33" s="5">
        <v>2020.0</v>
      </c>
      <c r="D33" s="33">
        <v>0.5</v>
      </c>
      <c r="E33" s="33">
        <v>27.04085630146888</v>
      </c>
      <c r="F33" s="33">
        <v>1.7922520049226358</v>
      </c>
      <c r="G33" s="36">
        <v>0.22864482665347155</v>
      </c>
    </row>
    <row r="34">
      <c r="A34" s="85"/>
      <c r="B34" s="85"/>
      <c r="C34" s="5">
        <v>2021.0</v>
      </c>
      <c r="D34" s="33">
        <v>0.5</v>
      </c>
      <c r="E34" s="33">
        <v>26.985660942633878</v>
      </c>
      <c r="F34" s="33">
        <v>1.9275910100824454</v>
      </c>
      <c r="G34" s="36">
        <v>0.2295307101116869</v>
      </c>
    </row>
    <row r="35">
      <c r="A35" s="85"/>
      <c r="B35" s="85"/>
      <c r="C35" s="5">
        <v>2022.0</v>
      </c>
      <c r="D35" s="33">
        <v>0.5</v>
      </c>
      <c r="E35" s="33">
        <v>26.988150542167933</v>
      </c>
      <c r="F35" s="33">
        <v>1.9913072377591183</v>
      </c>
      <c r="G35" s="36">
        <v>0.26690366133969884</v>
      </c>
    </row>
    <row r="36">
      <c r="A36" s="85"/>
      <c r="B36" s="85"/>
      <c r="C36" s="5">
        <v>2023.0</v>
      </c>
      <c r="D36" s="33">
        <v>0.5</v>
      </c>
      <c r="E36" s="33">
        <v>26.99622084602766</v>
      </c>
      <c r="F36" s="33">
        <v>2.1418851861331767</v>
      </c>
      <c r="G36" s="36">
        <v>0.3097783367148216</v>
      </c>
    </row>
    <row r="37">
      <c r="A37" s="88"/>
      <c r="B37" s="88"/>
      <c r="C37" s="19">
        <v>2024.0</v>
      </c>
      <c r="D37" s="40">
        <v>0.5</v>
      </c>
      <c r="E37" s="40">
        <v>27.091980235543097</v>
      </c>
      <c r="F37" s="40">
        <v>1.9643132116504596</v>
      </c>
      <c r="G37" s="38">
        <v>0.3196503664643465</v>
      </c>
    </row>
  </sheetData>
  <mergeCells count="8">
    <mergeCell ref="A2:A10"/>
    <mergeCell ref="B2:B10"/>
    <mergeCell ref="A11:A19"/>
    <mergeCell ref="B11:B19"/>
    <mergeCell ref="A20:A28"/>
    <mergeCell ref="B20:B28"/>
    <mergeCell ref="A29:A37"/>
    <mergeCell ref="B29:B37"/>
  </mergeCells>
  <drawing r:id="rId1"/>
</worksheet>
</file>